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9288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'[1]list'!$B$725:$B$736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'[1]list'!$A$312:$B$722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1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<sst xmlns="http://schemas.openxmlformats.org/spreadsheetml/2006/main" count="247" uniqueCount="175">
  <si>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</si>
  <si>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</si>
  <si>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</si>
  <si>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</si>
  <si>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</si>
  <si>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</si>
  <si>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</si>
  <si>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</si>
  <si>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</si>
  <si>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</si>
  <si>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</si>
  <si>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</si>
  <si>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</si>
  <si>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</si>
  <si>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</si>
  <si>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</si>
  <si>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</si>
  <si>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</si>
  <si>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</si>
  <si>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</si>
  <si>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</si>
  <si>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</si>
  <si>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</si>
  <si>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</si>
  <si>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</si>
  <si>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</si>
  <si>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</si>
  <si>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</si>
  <si>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</si>
  <si>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</si>
  <si>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</si>
  <si>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</si>
  <si>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</si>
  <si>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</si>
  <si>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</si>
  <si>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</si>
  <si>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</si>
  <si>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</si>
  <si>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</si>
  <si>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</si>
  <si>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</si>
  <si>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</si>
  <si>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</si>
  <si>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</si>
  <si>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</si>
  <si>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</si>
  <si>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</si>
  <si>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</si>
  <si>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</si>
  <si>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</si>
  <si>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</si>
  <si>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</si>
  <si>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</si>
  <si>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</si>
  <si>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</si>
  <si>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</si>
  <si>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</si>
  <si>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</si>
  <si>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</si>
  <si>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</si>
  <si>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</si>
  <si>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</si>
  <si>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</si>
  <si>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</si>
  <si>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</si>
  <si>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</si>
  <si>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</si>
  <si>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</si>
  <si>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</si>
  <si>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</si>
  <si>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</si>
  <si>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</si>
  <si>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</si>
  <si>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</si>
  <si>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</si>
  <si>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</si>
  <si>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</si>
  <si>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</si>
  <si>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</si>
  <si>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</si>
  <si>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</si>
  <si>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</si>
  <si>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</si>
  <si>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</si>
  <si>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</si>
  <si>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</si>
  <si>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</si>
  <si>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</si>
  <si>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</si>
  <si>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</si>
  <si>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</si>
  <si>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</si>
  <si>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</si>
  <si>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</si>
  <si>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</si>
  <si>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</si>
  <si>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</si>
  <si>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</si>
  <si>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</si>
  <si>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</si>
  <si>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</si>
  <si>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</si>
  <si>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</si>
  <si>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</si>
  <si>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</si>
  <si>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</si>
  <si>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</si>
  <si>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</si>
  <si>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</si>
  <si>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</si>
  <si>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</si>
  <si>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</si>
  <si>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</si>
  <si>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</si>
  <si>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</si>
  <si>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</si>
  <si>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</si>
  <si>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</si>
  <si>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</si>
  <si>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</si>
  <si>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</si>
  <si>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</si>
  <si>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</si>
  <si>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</si>
  <si>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</si>
  <si>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</si>
  <si>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</si>
  <si>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</si>
  <si>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</si>
  <si>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</si>
  <si>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</si>
  <si>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</si>
  <si>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</si>
  <si>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</si>
  <si>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</si>
  <si>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</si>
  <si>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</si>
  <si>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</si>
  <si>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</si>
  <si>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</si>
  <si>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</si>
  <si>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</si>
  <si>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</si>
  <si>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</si>
  <si>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</si>
  <si>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</si>
  <si>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</si>
  <si>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</si>
  <si>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</si>
  <si>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</si>
  <si>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</si>
  <si>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</si>
  <si>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</si>
  <si>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</si>
  <si>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</si>
  <si>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</si>
  <si>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</si>
  <si>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</si>
  <si>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</si>
  <si>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</si>
  <si>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</si>
  <si>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</si>
  <si>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</si>
  <si>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</si>
  <si>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</si>
  <si>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2024 г.</t>
  </si>
  <si>
    <t>Годишен         уточнен план                           2024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</si>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</sst>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</numFmts>
  <fonts count="92">
    <font>
      <sz val="10"/>
      <name val="Heba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2"/>
      <name val="Times New Roman Cyr"/>
      <family val="1"/>
    </font>
    <font>
      <b/>
      <i/>
      <sz val="12"/>
      <name val="Times New Roman"/>
      <family val="1"/>
    </font>
    <font>
      <b/>
      <i/>
      <sz val="12"/>
      <color indexed="18"/>
      <name val="Times New Roman Bold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2"/>
      <name val="Times New Roman CYR"/>
      <family val="0"/>
    </font>
    <font>
      <b/>
      <sz val="16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 CYR"/>
      <family val="0"/>
    </font>
    <font>
      <b/>
      <u val="single"/>
      <sz val="12"/>
      <color indexed="18"/>
      <name val="Times New Roman CYR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sz val="12"/>
      <color indexed="28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000099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sz val="12"/>
      <color rgb="FF660066"/>
      <name val="Times New Roman CYR"/>
      <family val="0"/>
    </font>
    <font>
      <sz val="12"/>
      <color rgb="FF800000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medium"/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2" fillId="0" borderId="0">
      <alignment/>
      <protection/>
    </xf>
    <xf numFmtId="0" fontId="5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59" fillId="26" borderId="1" applyNumberFormat="0" applyFon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9" fillId="29" borderId="6" applyNumberFormat="0" applyAlignment="0" applyProtection="0"/>
    <xf numFmtId="0" fontId="70" fillId="29" borderId="2" applyNumberFormat="0" applyAlignment="0" applyProtection="0"/>
    <xf numFmtId="0" fontId="71" fillId="30" borderId="7" applyNumberFormat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/>
    </xf>
    <xf numFmtId="164" fontId="4" fillId="34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6" fillId="34" borderId="0" xfId="0" applyFont="1" applyFill="1" applyBorder="1" applyAlignment="1" applyProtection="1" quotePrefix="1">
      <alignment horizontal="left"/>
      <protection/>
    </xf>
    <xf numFmtId="3" fontId="4" fillId="34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/>
      <protection/>
    </xf>
    <xf numFmtId="164" fontId="8" fillId="34" borderId="0" xfId="0" applyNumberFormat="1" applyFont="1" applyFill="1" applyBorder="1" applyAlignment="1" applyProtection="1" quotePrefix="1">
      <alignment horizontal="left"/>
      <protection/>
    </xf>
    <xf numFmtId="0" fontId="3" fillId="34" borderId="10" xfId="0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1" fontId="5" fillId="34" borderId="1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right"/>
      <protection/>
    </xf>
    <xf numFmtId="3" fontId="3" fillId="34" borderId="0" xfId="0" applyNumberFormat="1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/>
      <protection/>
    </xf>
    <xf numFmtId="1" fontId="13" fillId="34" borderId="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center"/>
      <protection/>
    </xf>
    <xf numFmtId="14" fontId="14" fillId="26" borderId="11" xfId="39" applyNumberFormat="1" applyFont="1" applyFill="1" applyBorder="1" applyAlignment="1" applyProtection="1">
      <alignment horizontal="center" vertical="center"/>
      <protection/>
    </xf>
    <xf numFmtId="0" fontId="78" fillId="35" borderId="11" xfId="34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5" fillId="34" borderId="0" xfId="34" applyFont="1" applyFill="1" applyBorder="1" applyAlignment="1" applyProtection="1">
      <alignment horizontal="right" vertical="center"/>
      <protection/>
    </xf>
    <xf numFmtId="0" fontId="79" fillId="35" borderId="11" xfId="34" applyFont="1" applyFill="1" applyBorder="1" applyAlignment="1" applyProtection="1">
      <alignment horizontal="center" vertical="center"/>
      <protection/>
    </xf>
    <xf numFmtId="1" fontId="5" fillId="34" borderId="12" xfId="0" applyNumberFormat="1" applyFont="1" applyFill="1" applyBorder="1" applyAlignment="1" applyProtection="1">
      <alignment/>
      <protection/>
    </xf>
    <xf numFmtId="0" fontId="15" fillId="34" borderId="0" xfId="34" applyFont="1" applyFill="1" applyBorder="1" applyAlignment="1" applyProtection="1">
      <alignment horizontal="left" vertical="center"/>
      <protection/>
    </xf>
    <xf numFmtId="1" fontId="5" fillId="34" borderId="0" xfId="0" applyNumberFormat="1" applyFont="1" applyFill="1" applyBorder="1" applyAlignment="1" applyProtection="1">
      <alignment/>
      <protection/>
    </xf>
    <xf numFmtId="164" fontId="4" fillId="34" borderId="0" xfId="0" applyNumberFormat="1" applyFont="1" applyFill="1" applyAlignment="1" applyProtection="1">
      <alignment/>
      <protection/>
    </xf>
    <xf numFmtId="165" fontId="80" fillId="34" borderId="13" xfId="0" applyNumberFormat="1" applyFont="1" applyFill="1" applyBorder="1" applyAlignment="1" applyProtection="1" quotePrefix="1">
      <alignment/>
      <protection/>
    </xf>
    <xf numFmtId="165" fontId="81" fillId="34" borderId="13" xfId="0" applyNumberFormat="1" applyFont="1" applyFill="1" applyBorder="1" applyAlignment="1" applyProtection="1" quotePrefix="1">
      <alignment/>
      <protection/>
    </xf>
    <xf numFmtId="0" fontId="2" fillId="34" borderId="13" xfId="0" applyFont="1" applyFill="1" applyBorder="1" applyAlignment="1" applyProtection="1" quotePrefix="1">
      <alignment horizontal="left"/>
      <protection/>
    </xf>
    <xf numFmtId="0" fontId="82" fillId="34" borderId="0" xfId="38" applyFont="1" applyFill="1" applyBorder="1" applyProtection="1">
      <alignment/>
      <protection/>
    </xf>
    <xf numFmtId="0" fontId="4" fillId="34" borderId="14" xfId="0" applyFont="1" applyFill="1" applyBorder="1" applyAlignment="1" applyProtection="1">
      <alignment horizontal="left"/>
      <protection/>
    </xf>
    <xf numFmtId="1" fontId="5" fillId="0" borderId="15" xfId="0" applyNumberFormat="1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/>
      <protection/>
    </xf>
    <xf numFmtId="1" fontId="5" fillId="34" borderId="15" xfId="0" applyNumberFormat="1" applyFont="1" applyFill="1" applyBorder="1" applyAlignment="1" applyProtection="1">
      <alignment/>
      <protection/>
    </xf>
    <xf numFmtId="1" fontId="5" fillId="34" borderId="17" xfId="0" applyNumberFormat="1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left"/>
      <protection/>
    </xf>
    <xf numFmtId="164" fontId="4" fillId="34" borderId="19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0" fontId="4" fillId="34" borderId="19" xfId="0" applyFont="1" applyFill="1" applyBorder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" fontId="4" fillId="34" borderId="0" xfId="0" applyNumberFormat="1" applyFont="1" applyFill="1" applyBorder="1" applyAlignment="1" applyProtection="1" quotePrefix="1">
      <alignment horizontal="right"/>
      <protection/>
    </xf>
    <xf numFmtId="1" fontId="5" fillId="0" borderId="20" xfId="0" applyNumberFormat="1" applyFont="1" applyBorder="1" applyAlignment="1" applyProtection="1">
      <alignment/>
      <protection/>
    </xf>
    <xf numFmtId="1" fontId="5" fillId="34" borderId="20" xfId="0" applyNumberFormat="1" applyFont="1" applyFill="1" applyBorder="1" applyAlignment="1" applyProtection="1">
      <alignment/>
      <protection/>
    </xf>
    <xf numFmtId="1" fontId="5" fillId="34" borderId="21" xfId="0" applyNumberFormat="1" applyFont="1" applyFill="1" applyBorder="1" applyAlignment="1" applyProtection="1">
      <alignment/>
      <protection/>
    </xf>
    <xf numFmtId="1" fontId="5" fillId="0" borderId="21" xfId="0" applyNumberFormat="1" applyFont="1" applyBorder="1" applyAlignment="1" applyProtection="1">
      <alignment/>
      <protection/>
    </xf>
    <xf numFmtId="164" fontId="4" fillId="0" borderId="22" xfId="0" applyNumberFormat="1" applyFont="1" applyBorder="1" applyAlignment="1" applyProtection="1">
      <alignment/>
      <protection/>
    </xf>
    <xf numFmtId="3" fontId="6" fillId="36" borderId="23" xfId="0" applyNumberFormat="1" applyFont="1" applyFill="1" applyBorder="1" applyAlignment="1" applyProtection="1">
      <alignment horizontal="center"/>
      <protection/>
    </xf>
    <xf numFmtId="1" fontId="4" fillId="34" borderId="24" xfId="0" applyNumberFormat="1" applyFont="1" applyFill="1" applyBorder="1" applyAlignment="1" applyProtection="1" quotePrefix="1">
      <alignment horizontal="right"/>
      <protection/>
    </xf>
    <xf numFmtId="1" fontId="5" fillId="0" borderId="25" xfId="0" applyNumberFormat="1" applyFont="1" applyBorder="1" applyAlignment="1" applyProtection="1">
      <alignment/>
      <protection/>
    </xf>
    <xf numFmtId="3" fontId="4" fillId="36" borderId="26" xfId="0" applyNumberFormat="1" applyFont="1" applyFill="1" applyBorder="1" applyAlignment="1" applyProtection="1">
      <alignment/>
      <protection/>
    </xf>
    <xf numFmtId="3" fontId="4" fillId="36" borderId="23" xfId="0" applyNumberFormat="1" applyFont="1" applyFill="1" applyBorder="1" applyAlignment="1" applyProtection="1">
      <alignment/>
      <protection/>
    </xf>
    <xf numFmtId="3" fontId="4" fillId="36" borderId="27" xfId="0" applyNumberFormat="1" applyFont="1" applyFill="1" applyBorder="1" applyAlignment="1" applyProtection="1">
      <alignment/>
      <protection/>
    </xf>
    <xf numFmtId="3" fontId="4" fillId="36" borderId="28" xfId="0" applyNumberFormat="1" applyFont="1" applyFill="1" applyBorder="1" applyAlignment="1" applyProtection="1">
      <alignment/>
      <protection/>
    </xf>
    <xf numFmtId="0" fontId="4" fillId="36" borderId="28" xfId="0" applyFont="1" applyFill="1" applyBorder="1" applyAlignment="1" applyProtection="1">
      <alignment horizontal="left"/>
      <protection/>
    </xf>
    <xf numFmtId="0" fontId="2" fillId="34" borderId="22" xfId="0" applyFont="1" applyFill="1" applyBorder="1" applyAlignment="1" applyProtection="1">
      <alignment/>
      <protection/>
    </xf>
    <xf numFmtId="164" fontId="4" fillId="0" borderId="29" xfId="0" applyNumberFormat="1" applyFont="1" applyBorder="1" applyAlignment="1" applyProtection="1">
      <alignment/>
      <protection/>
    </xf>
    <xf numFmtId="3" fontId="6" fillId="34" borderId="30" xfId="0" applyNumberFormat="1" applyFont="1" applyFill="1" applyBorder="1" applyAlignment="1" applyProtection="1">
      <alignment horizontal="center"/>
      <protection/>
    </xf>
    <xf numFmtId="1" fontId="5" fillId="0" borderId="31" xfId="0" applyNumberFormat="1" applyFont="1" applyBorder="1" applyAlignment="1" applyProtection="1">
      <alignment/>
      <protection/>
    </xf>
    <xf numFmtId="3" fontId="4" fillId="34" borderId="32" xfId="0" applyNumberFormat="1" applyFont="1" applyFill="1" applyBorder="1" applyAlignment="1" applyProtection="1">
      <alignment/>
      <protection/>
    </xf>
    <xf numFmtId="3" fontId="4" fillId="34" borderId="30" xfId="0" applyNumberFormat="1" applyFont="1" applyFill="1" applyBorder="1" applyAlignment="1" applyProtection="1">
      <alignment/>
      <protection/>
    </xf>
    <xf numFmtId="3" fontId="4" fillId="34" borderId="33" xfId="0" applyNumberFormat="1" applyFont="1" applyFill="1" applyBorder="1" applyAlignment="1" applyProtection="1">
      <alignment/>
      <protection/>
    </xf>
    <xf numFmtId="3" fontId="4" fillId="34" borderId="34" xfId="0" applyNumberFormat="1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 horizontal="left"/>
      <protection/>
    </xf>
    <xf numFmtId="0" fontId="2" fillId="34" borderId="29" xfId="0" applyFont="1" applyFill="1" applyBorder="1" applyAlignment="1" applyProtection="1">
      <alignment/>
      <protection/>
    </xf>
    <xf numFmtId="3" fontId="6" fillId="34" borderId="35" xfId="0" applyNumberFormat="1" applyFont="1" applyFill="1" applyBorder="1" applyAlignment="1" applyProtection="1">
      <alignment horizontal="center"/>
      <protection/>
    </xf>
    <xf numFmtId="3" fontId="4" fillId="34" borderId="36" xfId="0" applyNumberFormat="1" applyFont="1" applyFill="1" applyBorder="1" applyAlignment="1" applyProtection="1">
      <alignment/>
      <protection/>
    </xf>
    <xf numFmtId="3" fontId="4" fillId="34" borderId="35" xfId="0" applyNumberFormat="1" applyFont="1" applyFill="1" applyBorder="1" applyAlignment="1" applyProtection="1">
      <alignment/>
      <protection/>
    </xf>
    <xf numFmtId="3" fontId="4" fillId="34" borderId="37" xfId="0" applyNumberFormat="1" applyFont="1" applyFill="1" applyBorder="1" applyAlignment="1" applyProtection="1">
      <alignment/>
      <protection/>
    </xf>
    <xf numFmtId="3" fontId="4" fillId="34" borderId="31" xfId="0" applyNumberFormat="1" applyFont="1" applyFill="1" applyBorder="1" applyAlignment="1" applyProtection="1">
      <alignment/>
      <protection/>
    </xf>
    <xf numFmtId="0" fontId="4" fillId="34" borderId="31" xfId="0" applyFont="1" applyFill="1" applyBorder="1" applyAlignment="1" applyProtection="1">
      <alignment horizontal="left"/>
      <protection/>
    </xf>
    <xf numFmtId="164" fontId="4" fillId="34" borderId="31" xfId="0" applyNumberFormat="1" applyFont="1" applyFill="1" applyBorder="1" applyAlignment="1" applyProtection="1">
      <alignment/>
      <protection/>
    </xf>
    <xf numFmtId="3" fontId="6" fillId="34" borderId="35" xfId="0" applyNumberFormat="1" applyFont="1" applyFill="1" applyBorder="1" applyAlignment="1" applyProtection="1" quotePrefix="1">
      <alignment horizontal="center"/>
      <protection/>
    </xf>
    <xf numFmtId="1" fontId="4" fillId="0" borderId="31" xfId="0" applyNumberFormat="1" applyFont="1" applyBorder="1" applyAlignment="1" applyProtection="1" quotePrefix="1">
      <alignment/>
      <protection/>
    </xf>
    <xf numFmtId="3" fontId="4" fillId="34" borderId="36" xfId="0" applyNumberFormat="1" applyFont="1" applyFill="1" applyBorder="1" applyAlignment="1" applyProtection="1" quotePrefix="1">
      <alignment/>
      <protection/>
    </xf>
    <xf numFmtId="3" fontId="4" fillId="34" borderId="35" xfId="0" applyNumberFormat="1" applyFont="1" applyFill="1" applyBorder="1" applyAlignment="1" applyProtection="1" quotePrefix="1">
      <alignment/>
      <protection/>
    </xf>
    <xf numFmtId="3" fontId="4" fillId="34" borderId="37" xfId="0" applyNumberFormat="1" applyFont="1" applyFill="1" applyBorder="1" applyAlignment="1" applyProtection="1" quotePrefix="1">
      <alignment/>
      <protection/>
    </xf>
    <xf numFmtId="3" fontId="4" fillId="34" borderId="31" xfId="0" applyNumberFormat="1" applyFont="1" applyFill="1" applyBorder="1" applyAlignment="1" applyProtection="1" quotePrefix="1">
      <alignment/>
      <protection/>
    </xf>
    <xf numFmtId="0" fontId="4" fillId="34" borderId="31" xfId="0" applyFont="1" applyFill="1" applyBorder="1" applyAlignment="1" applyProtection="1" quotePrefix="1">
      <alignment horizontal="left"/>
      <protection/>
    </xf>
    <xf numFmtId="3" fontId="6" fillId="34" borderId="38" xfId="0" applyNumberFormat="1" applyFont="1" applyFill="1" applyBorder="1" applyAlignment="1" applyProtection="1" quotePrefix="1">
      <alignment horizontal="center"/>
      <protection/>
    </xf>
    <xf numFmtId="3" fontId="4" fillId="34" borderId="39" xfId="0" applyNumberFormat="1" applyFont="1" applyFill="1" applyBorder="1" applyAlignment="1" applyProtection="1" quotePrefix="1">
      <alignment/>
      <protection/>
    </xf>
    <xf numFmtId="3" fontId="4" fillId="34" borderId="38" xfId="0" applyNumberFormat="1" applyFont="1" applyFill="1" applyBorder="1" applyAlignment="1" applyProtection="1" quotePrefix="1">
      <alignment/>
      <protection/>
    </xf>
    <xf numFmtId="3" fontId="4" fillId="34" borderId="40" xfId="0" applyNumberFormat="1" applyFont="1" applyFill="1" applyBorder="1" applyAlignment="1" applyProtection="1" quotePrefix="1">
      <alignment/>
      <protection/>
    </xf>
    <xf numFmtId="3" fontId="4" fillId="34" borderId="41" xfId="0" applyNumberFormat="1" applyFont="1" applyFill="1" applyBorder="1" applyAlignment="1" applyProtection="1" quotePrefix="1">
      <alignment/>
      <protection/>
    </xf>
    <xf numFmtId="0" fontId="5" fillId="34" borderId="41" xfId="0" applyFont="1" applyFill="1" applyBorder="1" applyAlignment="1" applyProtection="1" quotePrefix="1">
      <alignment horizontal="left"/>
      <protection/>
    </xf>
    <xf numFmtId="0" fontId="4" fillId="34" borderId="41" xfId="0" applyFont="1" applyFill="1" applyBorder="1" applyAlignment="1" applyProtection="1">
      <alignment horizontal="left"/>
      <protection/>
    </xf>
    <xf numFmtId="0" fontId="4" fillId="34" borderId="41" xfId="0" applyFont="1" applyFill="1" applyBorder="1" applyAlignment="1" applyProtection="1" quotePrefix="1">
      <alignment horizontal="left"/>
      <protection/>
    </xf>
    <xf numFmtId="3" fontId="6" fillId="36" borderId="42" xfId="0" applyNumberFormat="1" applyFont="1" applyFill="1" applyBorder="1" applyAlignment="1" applyProtection="1" quotePrefix="1">
      <alignment horizontal="center"/>
      <protection/>
    </xf>
    <xf numFmtId="3" fontId="4" fillId="36" borderId="43" xfId="0" applyNumberFormat="1" applyFont="1" applyFill="1" applyBorder="1" applyAlignment="1" applyProtection="1" quotePrefix="1">
      <alignment/>
      <protection/>
    </xf>
    <xf numFmtId="3" fontId="4" fillId="36" borderId="42" xfId="0" applyNumberFormat="1" applyFont="1" applyFill="1" applyBorder="1" applyAlignment="1" applyProtection="1" quotePrefix="1">
      <alignment/>
      <protection/>
    </xf>
    <xf numFmtId="3" fontId="4" fillId="36" borderId="44" xfId="0" applyNumberFormat="1" applyFont="1" applyFill="1" applyBorder="1" applyAlignment="1" applyProtection="1" quotePrefix="1">
      <alignment/>
      <protection/>
    </xf>
    <xf numFmtId="3" fontId="4" fillId="36" borderId="45" xfId="0" applyNumberFormat="1" applyFont="1" applyFill="1" applyBorder="1" applyAlignment="1" applyProtection="1" quotePrefix="1">
      <alignment/>
      <protection/>
    </xf>
    <xf numFmtId="0" fontId="5" fillId="36" borderId="45" xfId="0" applyFont="1" applyFill="1" applyBorder="1" applyAlignment="1" applyProtection="1">
      <alignment horizontal="left"/>
      <protection/>
    </xf>
    <xf numFmtId="0" fontId="4" fillId="36" borderId="45" xfId="0" applyFont="1" applyFill="1" applyBorder="1" applyAlignment="1" applyProtection="1">
      <alignment horizontal="left"/>
      <protection/>
    </xf>
    <xf numFmtId="3" fontId="6" fillId="36" borderId="46" xfId="0" applyNumberFormat="1" applyFont="1" applyFill="1" applyBorder="1" applyAlignment="1" applyProtection="1" quotePrefix="1">
      <alignment horizontal="center"/>
      <protection/>
    </xf>
    <xf numFmtId="3" fontId="4" fillId="36" borderId="47" xfId="0" applyNumberFormat="1" applyFont="1" applyFill="1" applyBorder="1" applyAlignment="1" applyProtection="1" quotePrefix="1">
      <alignment/>
      <protection/>
    </xf>
    <xf numFmtId="3" fontId="4" fillId="36" borderId="46" xfId="0" applyNumberFormat="1" applyFont="1" applyFill="1" applyBorder="1" applyAlignment="1" applyProtection="1" quotePrefix="1">
      <alignment/>
      <protection/>
    </xf>
    <xf numFmtId="3" fontId="4" fillId="36" borderId="48" xfId="0" applyNumberFormat="1" applyFont="1" applyFill="1" applyBorder="1" applyAlignment="1" applyProtection="1" quotePrefix="1">
      <alignment/>
      <protection/>
    </xf>
    <xf numFmtId="3" fontId="4" fillId="36" borderId="49" xfId="0" applyNumberFormat="1" applyFont="1" applyFill="1" applyBorder="1" applyAlignment="1" applyProtection="1" quotePrefix="1">
      <alignment/>
      <protection/>
    </xf>
    <xf numFmtId="0" fontId="4" fillId="36" borderId="49" xfId="0" applyFont="1" applyFill="1" applyBorder="1" applyAlignment="1" applyProtection="1" quotePrefix="1">
      <alignment horizontal="left"/>
      <protection/>
    </xf>
    <xf numFmtId="0" fontId="4" fillId="36" borderId="49" xfId="0" applyFont="1" applyFill="1" applyBorder="1" applyAlignment="1" applyProtection="1">
      <alignment horizontal="left"/>
      <protection/>
    </xf>
    <xf numFmtId="3" fontId="6" fillId="34" borderId="30" xfId="0" applyNumberFormat="1" applyFont="1" applyFill="1" applyBorder="1" applyAlignment="1" applyProtection="1" quotePrefix="1">
      <alignment horizontal="center"/>
      <protection/>
    </xf>
    <xf numFmtId="3" fontId="4" fillId="34" borderId="32" xfId="0" applyNumberFormat="1" applyFont="1" applyFill="1" applyBorder="1" applyAlignment="1" applyProtection="1" quotePrefix="1">
      <alignment/>
      <protection/>
    </xf>
    <xf numFmtId="3" fontId="4" fillId="34" borderId="30" xfId="0" applyNumberFormat="1" applyFont="1" applyFill="1" applyBorder="1" applyAlignment="1" applyProtection="1" quotePrefix="1">
      <alignment/>
      <protection/>
    </xf>
    <xf numFmtId="3" fontId="4" fillId="34" borderId="33" xfId="0" applyNumberFormat="1" applyFont="1" applyFill="1" applyBorder="1" applyAlignment="1" applyProtection="1" quotePrefix="1">
      <alignment/>
      <protection/>
    </xf>
    <xf numFmtId="3" fontId="4" fillId="34" borderId="34" xfId="0" applyNumberFormat="1" applyFont="1" applyFill="1" applyBorder="1" applyAlignment="1" applyProtection="1" quotePrefix="1">
      <alignment/>
      <protection/>
    </xf>
    <xf numFmtId="0" fontId="4" fillId="34" borderId="34" xfId="0" applyFont="1" applyFill="1" applyBorder="1" applyAlignment="1" applyProtection="1" quotePrefix="1">
      <alignment horizontal="left"/>
      <protection/>
    </xf>
    <xf numFmtId="3" fontId="6" fillId="36" borderId="35" xfId="0" applyNumberFormat="1" applyFont="1" applyFill="1" applyBorder="1" applyAlignment="1" applyProtection="1" quotePrefix="1">
      <alignment horizontal="center"/>
      <protection/>
    </xf>
    <xf numFmtId="3" fontId="4" fillId="36" borderId="36" xfId="0" applyNumberFormat="1" applyFont="1" applyFill="1" applyBorder="1" applyAlignment="1" applyProtection="1" quotePrefix="1">
      <alignment/>
      <protection/>
    </xf>
    <xf numFmtId="3" fontId="4" fillId="36" borderId="35" xfId="0" applyNumberFormat="1" applyFont="1" applyFill="1" applyBorder="1" applyAlignment="1" applyProtection="1" quotePrefix="1">
      <alignment/>
      <protection/>
    </xf>
    <xf numFmtId="3" fontId="4" fillId="36" borderId="37" xfId="0" applyNumberFormat="1" applyFont="1" applyFill="1" applyBorder="1" applyAlignment="1" applyProtection="1" quotePrefix="1">
      <alignment/>
      <protection/>
    </xf>
    <xf numFmtId="3" fontId="4" fillId="36" borderId="31" xfId="0" applyNumberFormat="1" applyFont="1" applyFill="1" applyBorder="1" applyAlignment="1" applyProtection="1" quotePrefix="1">
      <alignment/>
      <protection/>
    </xf>
    <xf numFmtId="0" fontId="4" fillId="36" borderId="31" xfId="0" applyFont="1" applyFill="1" applyBorder="1" applyAlignment="1" applyProtection="1">
      <alignment horizontal="left"/>
      <protection/>
    </xf>
    <xf numFmtId="3" fontId="4" fillId="0" borderId="31" xfId="0" applyNumberFormat="1" applyFont="1" applyBorder="1" applyAlignment="1" applyProtection="1" quotePrefix="1">
      <alignment/>
      <protection/>
    </xf>
    <xf numFmtId="164" fontId="4" fillId="36" borderId="45" xfId="0" applyNumberFormat="1" applyFont="1" applyFill="1" applyBorder="1" applyAlignment="1" applyProtection="1">
      <alignment/>
      <protection/>
    </xf>
    <xf numFmtId="164" fontId="4" fillId="36" borderId="31" xfId="0" applyNumberFormat="1" applyFont="1" applyFill="1" applyBorder="1" applyAlignment="1" applyProtection="1">
      <alignment/>
      <protection/>
    </xf>
    <xf numFmtId="164" fontId="4" fillId="0" borderId="10" xfId="0" applyNumberFormat="1" applyFont="1" applyBorder="1" applyAlignment="1" applyProtection="1">
      <alignment/>
      <protection/>
    </xf>
    <xf numFmtId="1" fontId="4" fillId="0" borderId="49" xfId="0" applyNumberFormat="1" applyFont="1" applyBorder="1" applyAlignment="1" applyProtection="1" quotePrefix="1">
      <alignment/>
      <protection/>
    </xf>
    <xf numFmtId="0" fontId="2" fillId="34" borderId="10" xfId="0" applyFont="1" applyFill="1" applyBorder="1" applyAlignment="1" applyProtection="1">
      <alignment/>
      <protection/>
    </xf>
    <xf numFmtId="3" fontId="6" fillId="34" borderId="50" xfId="0" applyNumberFormat="1" applyFont="1" applyFill="1" applyBorder="1" applyAlignment="1" applyProtection="1">
      <alignment horizontal="center"/>
      <protection/>
    </xf>
    <xf numFmtId="1" fontId="5" fillId="0" borderId="51" xfId="0" applyNumberFormat="1" applyFont="1" applyBorder="1" applyAlignment="1" applyProtection="1">
      <alignment horizontal="right"/>
      <protection/>
    </xf>
    <xf numFmtId="3" fontId="4" fillId="34" borderId="52" xfId="0" applyNumberFormat="1" applyFont="1" applyFill="1" applyBorder="1" applyAlignment="1" applyProtection="1">
      <alignment horizontal="right"/>
      <protection/>
    </xf>
    <xf numFmtId="3" fontId="4" fillId="34" borderId="50" xfId="0" applyNumberFormat="1" applyFont="1" applyFill="1" applyBorder="1" applyAlignment="1" applyProtection="1">
      <alignment horizontal="right"/>
      <protection/>
    </xf>
    <xf numFmtId="3" fontId="4" fillId="34" borderId="53" xfId="0" applyNumberFormat="1" applyFont="1" applyFill="1" applyBorder="1" applyAlignment="1" applyProtection="1">
      <alignment horizontal="right"/>
      <protection/>
    </xf>
    <xf numFmtId="3" fontId="5" fillId="37" borderId="51" xfId="0" applyNumberFormat="1" applyFont="1" applyFill="1" applyBorder="1" applyAlignment="1" applyProtection="1">
      <alignment horizontal="right"/>
      <protection/>
    </xf>
    <xf numFmtId="3" fontId="5" fillId="34" borderId="51" xfId="0" applyNumberFormat="1" applyFont="1" applyFill="1" applyBorder="1" applyAlignment="1" applyProtection="1">
      <alignment horizontal="right"/>
      <protection/>
    </xf>
    <xf numFmtId="0" fontId="5" fillId="34" borderId="51" xfId="0" applyFont="1" applyFill="1" applyBorder="1" applyAlignment="1" applyProtection="1">
      <alignment horizontal="left"/>
      <protection/>
    </xf>
    <xf numFmtId="3" fontId="6" fillId="38" borderId="54" xfId="0" applyNumberFormat="1" applyFont="1" applyFill="1" applyBorder="1" applyAlignment="1" applyProtection="1">
      <alignment horizontal="center"/>
      <protection/>
    </xf>
    <xf numFmtId="1" fontId="5" fillId="0" borderId="21" xfId="0" applyNumberFormat="1" applyFont="1" applyBorder="1" applyAlignment="1" applyProtection="1">
      <alignment horizontal="right"/>
      <protection/>
    </xf>
    <xf numFmtId="165" fontId="4" fillId="26" borderId="55" xfId="0" applyNumberFormat="1" applyFont="1" applyFill="1" applyBorder="1" applyAlignment="1" applyProtection="1">
      <alignment horizontal="right"/>
      <protection/>
    </xf>
    <xf numFmtId="165" fontId="4" fillId="26" borderId="54" xfId="0" applyNumberFormat="1" applyFont="1" applyFill="1" applyBorder="1" applyAlignment="1" applyProtection="1">
      <alignment horizontal="right"/>
      <protection/>
    </xf>
    <xf numFmtId="165" fontId="4" fillId="26" borderId="56" xfId="0" applyNumberFormat="1" applyFont="1" applyFill="1" applyBorder="1" applyAlignment="1" applyProtection="1">
      <alignment horizontal="right"/>
      <protection/>
    </xf>
    <xf numFmtId="165" fontId="5" fillId="38" borderId="57" xfId="0" applyNumberFormat="1" applyFont="1" applyFill="1" applyBorder="1" applyAlignment="1" applyProtection="1">
      <alignment horizontal="right"/>
      <protection/>
    </xf>
    <xf numFmtId="0" fontId="5" fillId="38" borderId="57" xfId="0" applyFont="1" applyFill="1" applyBorder="1" applyAlignment="1" applyProtection="1">
      <alignment horizontal="left"/>
      <protection/>
    </xf>
    <xf numFmtId="0" fontId="16" fillId="38" borderId="57" xfId="0" applyFont="1" applyFill="1" applyBorder="1" applyAlignment="1" applyProtection="1">
      <alignment horizontal="left"/>
      <protection/>
    </xf>
    <xf numFmtId="3" fontId="6" fillId="34" borderId="58" xfId="0" applyNumberFormat="1" applyFont="1" applyFill="1" applyBorder="1" applyAlignment="1" applyProtection="1" quotePrefix="1">
      <alignment horizontal="center"/>
      <protection/>
    </xf>
    <xf numFmtId="1" fontId="4" fillId="0" borderId="59" xfId="0" applyNumberFormat="1" applyFont="1" applyBorder="1" applyAlignment="1" applyProtection="1" quotePrefix="1">
      <alignment/>
      <protection/>
    </xf>
    <xf numFmtId="165" fontId="80" fillId="34" borderId="60" xfId="0" applyNumberFormat="1" applyFont="1" applyFill="1" applyBorder="1" applyAlignment="1" applyProtection="1" quotePrefix="1">
      <alignment/>
      <protection/>
    </xf>
    <xf numFmtId="165" fontId="80" fillId="34" borderId="61" xfId="0" applyNumberFormat="1" applyFont="1" applyFill="1" applyBorder="1" applyAlignment="1" applyProtection="1" quotePrefix="1">
      <alignment/>
      <protection/>
    </xf>
    <xf numFmtId="165" fontId="81" fillId="34" borderId="61" xfId="0" applyNumberFormat="1" applyFont="1" applyFill="1" applyBorder="1" applyAlignment="1" applyProtection="1" quotePrefix="1">
      <alignment/>
      <protection/>
    </xf>
    <xf numFmtId="0" fontId="2" fillId="34" borderId="61" xfId="0" applyFont="1" applyFill="1" applyBorder="1" applyAlignment="1" applyProtection="1" quotePrefix="1">
      <alignment horizontal="left"/>
      <protection/>
    </xf>
    <xf numFmtId="0" fontId="83" fillId="39" borderId="62" xfId="38" applyFont="1" applyFill="1" applyBorder="1" applyAlignment="1" applyProtection="1">
      <alignment horizontal="center"/>
      <protection/>
    </xf>
    <xf numFmtId="3" fontId="6" fillId="38" borderId="63" xfId="0" applyNumberFormat="1" applyFont="1" applyFill="1" applyBorder="1" applyAlignment="1" applyProtection="1">
      <alignment horizontal="center"/>
      <protection/>
    </xf>
    <xf numFmtId="165" fontId="4" fillId="26" borderId="64" xfId="0" applyNumberFormat="1" applyFont="1" applyFill="1" applyBorder="1" applyAlignment="1" applyProtection="1">
      <alignment/>
      <protection/>
    </xf>
    <xf numFmtId="165" fontId="4" fillId="26" borderId="63" xfId="0" applyNumberFormat="1" applyFont="1" applyFill="1" applyBorder="1" applyAlignment="1" applyProtection="1">
      <alignment/>
      <protection/>
    </xf>
    <xf numFmtId="165" fontId="4" fillId="26" borderId="65" xfId="0" applyNumberFormat="1" applyFont="1" applyFill="1" applyBorder="1" applyAlignment="1" applyProtection="1">
      <alignment/>
      <protection/>
    </xf>
    <xf numFmtId="165" fontId="5" fillId="38" borderId="66" xfId="0" applyNumberFormat="1" applyFont="1" applyFill="1" applyBorder="1" applyAlignment="1" applyProtection="1">
      <alignment/>
      <protection/>
    </xf>
    <xf numFmtId="0" fontId="5" fillId="38" borderId="66" xfId="0" applyFont="1" applyFill="1" applyBorder="1" applyAlignment="1" applyProtection="1">
      <alignment horizontal="left"/>
      <protection/>
    </xf>
    <xf numFmtId="0" fontId="16" fillId="38" borderId="66" xfId="0" applyFont="1" applyFill="1" applyBorder="1" applyAlignment="1" applyProtection="1">
      <alignment horizontal="left"/>
      <protection/>
    </xf>
    <xf numFmtId="3" fontId="6" fillId="35" borderId="54" xfId="0" applyNumberFormat="1" applyFont="1" applyFill="1" applyBorder="1" applyAlignment="1" applyProtection="1">
      <alignment horizontal="center"/>
      <protection/>
    </xf>
    <xf numFmtId="1" fontId="4" fillId="0" borderId="67" xfId="0" applyNumberFormat="1" applyFont="1" applyBorder="1" applyAlignment="1" applyProtection="1" quotePrefix="1">
      <alignment/>
      <protection/>
    </xf>
    <xf numFmtId="3" fontId="4" fillId="35" borderId="55" xfId="0" applyNumberFormat="1" applyFont="1" applyFill="1" applyBorder="1" applyAlignment="1" applyProtection="1">
      <alignment/>
      <protection/>
    </xf>
    <xf numFmtId="3" fontId="4" fillId="35" borderId="54" xfId="0" applyNumberFormat="1" applyFont="1" applyFill="1" applyBorder="1" applyAlignment="1" applyProtection="1">
      <alignment/>
      <protection/>
    </xf>
    <xf numFmtId="3" fontId="4" fillId="35" borderId="56" xfId="0" applyNumberFormat="1" applyFont="1" applyFill="1" applyBorder="1" applyAlignment="1" applyProtection="1">
      <alignment/>
      <protection/>
    </xf>
    <xf numFmtId="3" fontId="5" fillId="35" borderId="57" xfId="0" applyNumberFormat="1" applyFont="1" applyFill="1" applyBorder="1" applyAlignment="1" applyProtection="1">
      <alignment/>
      <protection/>
    </xf>
    <xf numFmtId="0" fontId="5" fillId="35" borderId="57" xfId="0" applyFont="1" applyFill="1" applyBorder="1" applyAlignment="1" applyProtection="1" quotePrefix="1">
      <alignment horizontal="left"/>
      <protection/>
    </xf>
    <xf numFmtId="0" fontId="5" fillId="35" borderId="57" xfId="0" applyFont="1" applyFill="1" applyBorder="1" applyAlignment="1" applyProtection="1">
      <alignment horizontal="left"/>
      <protection/>
    </xf>
    <xf numFmtId="0" fontId="16" fillId="35" borderId="57" xfId="0" applyFont="1" applyFill="1" applyBorder="1" applyAlignment="1" applyProtection="1" quotePrefix="1">
      <alignment horizontal="left"/>
      <protection/>
    </xf>
    <xf numFmtId="3" fontId="6" fillId="34" borderId="42" xfId="0" applyNumberFormat="1" applyFont="1" applyFill="1" applyBorder="1" applyAlignment="1" applyProtection="1" quotePrefix="1">
      <alignment horizontal="center"/>
      <protection/>
    </xf>
    <xf numFmtId="1" fontId="4" fillId="0" borderId="68" xfId="0" applyNumberFormat="1" applyFont="1" applyBorder="1" applyAlignment="1" applyProtection="1" quotePrefix="1">
      <alignment/>
      <protection/>
    </xf>
    <xf numFmtId="3" fontId="4" fillId="34" borderId="43" xfId="0" applyNumberFormat="1" applyFont="1" applyFill="1" applyBorder="1" applyAlignment="1" applyProtection="1" quotePrefix="1">
      <alignment/>
      <protection/>
    </xf>
    <xf numFmtId="3" fontId="4" fillId="34" borderId="42" xfId="0" applyNumberFormat="1" applyFont="1" applyFill="1" applyBorder="1" applyAlignment="1" applyProtection="1" quotePrefix="1">
      <alignment/>
      <protection/>
    </xf>
    <xf numFmtId="3" fontId="4" fillId="34" borderId="44" xfId="0" applyNumberFormat="1" applyFont="1" applyFill="1" applyBorder="1" applyAlignment="1" applyProtection="1" quotePrefix="1">
      <alignment/>
      <protection/>
    </xf>
    <xf numFmtId="3" fontId="4" fillId="34" borderId="45" xfId="0" applyNumberFormat="1" applyFont="1" applyFill="1" applyBorder="1" applyAlignment="1" applyProtection="1" quotePrefix="1">
      <alignment/>
      <protection/>
    </xf>
    <xf numFmtId="0" fontId="4" fillId="34" borderId="45" xfId="0" applyFont="1" applyFill="1" applyBorder="1" applyAlignment="1" applyProtection="1" quotePrefix="1">
      <alignment horizontal="left"/>
      <protection/>
    </xf>
    <xf numFmtId="0" fontId="4" fillId="34" borderId="45" xfId="0" applyFont="1" applyFill="1" applyBorder="1" applyAlignment="1" applyProtection="1">
      <alignment horizontal="left"/>
      <protection/>
    </xf>
    <xf numFmtId="0" fontId="17" fillId="34" borderId="0" xfId="0" applyFont="1" applyFill="1" applyAlignment="1" applyProtection="1">
      <alignment/>
      <protection/>
    </xf>
    <xf numFmtId="0" fontId="18" fillId="34" borderId="41" xfId="0" applyFont="1" applyFill="1" applyBorder="1" applyAlignment="1" applyProtection="1">
      <alignment horizontal="left"/>
      <protection/>
    </xf>
    <xf numFmtId="166" fontId="4" fillId="34" borderId="41" xfId="56" applyFont="1" applyFill="1" applyBorder="1" applyAlignment="1" applyProtection="1">
      <alignment horizontal="left"/>
      <protection/>
    </xf>
    <xf numFmtId="3" fontId="6" fillId="40" borderId="11" xfId="0" applyNumberFormat="1" applyFont="1" applyFill="1" applyBorder="1" applyAlignment="1" applyProtection="1" quotePrefix="1">
      <alignment horizontal="center"/>
      <protection/>
    </xf>
    <xf numFmtId="3" fontId="4" fillId="40" borderId="69" xfId="0" applyNumberFormat="1" applyFont="1" applyFill="1" applyBorder="1" applyAlignment="1" applyProtection="1" quotePrefix="1">
      <alignment/>
      <protection/>
    </xf>
    <xf numFmtId="3" fontId="4" fillId="40" borderId="11" xfId="0" applyNumberFormat="1" applyFont="1" applyFill="1" applyBorder="1" applyAlignment="1" applyProtection="1" quotePrefix="1">
      <alignment/>
      <protection/>
    </xf>
    <xf numFmtId="3" fontId="4" fillId="40" borderId="70" xfId="0" applyNumberFormat="1" applyFont="1" applyFill="1" applyBorder="1" applyAlignment="1" applyProtection="1" quotePrefix="1">
      <alignment/>
      <protection/>
    </xf>
    <xf numFmtId="3" fontId="4" fillId="40" borderId="59" xfId="0" applyNumberFormat="1" applyFont="1" applyFill="1" applyBorder="1" applyAlignment="1" applyProtection="1" quotePrefix="1">
      <alignment/>
      <protection/>
    </xf>
    <xf numFmtId="0" fontId="4" fillId="40" borderId="59" xfId="0" applyFont="1" applyFill="1" applyBorder="1" applyAlignment="1" applyProtection="1" quotePrefix="1">
      <alignment horizontal="left"/>
      <protection/>
    </xf>
    <xf numFmtId="0" fontId="4" fillId="40" borderId="59" xfId="0" applyFont="1" applyFill="1" applyBorder="1" applyAlignment="1" applyProtection="1">
      <alignment horizontal="left"/>
      <protection/>
    </xf>
    <xf numFmtId="3" fontId="6" fillId="5" borderId="54" xfId="0" applyNumberFormat="1" applyFont="1" applyFill="1" applyBorder="1" applyAlignment="1" applyProtection="1">
      <alignment horizontal="center"/>
      <protection/>
    </xf>
    <xf numFmtId="1" fontId="5" fillId="34" borderId="24" xfId="0" applyNumberFormat="1" applyFont="1" applyFill="1" applyBorder="1" applyAlignment="1" applyProtection="1">
      <alignment horizontal="right"/>
      <protection/>
    </xf>
    <xf numFmtId="3" fontId="4" fillId="5" borderId="55" xfId="0" applyNumberFormat="1" applyFont="1" applyFill="1" applyBorder="1" applyAlignment="1" applyProtection="1">
      <alignment/>
      <protection/>
    </xf>
    <xf numFmtId="3" fontId="84" fillId="5" borderId="54" xfId="34" applyNumberFormat="1" applyFont="1" applyFill="1" applyBorder="1" applyAlignment="1" applyProtection="1">
      <alignment vertical="center"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5" fillId="5" borderId="57" xfId="0" applyNumberFormat="1" applyFont="1" applyFill="1" applyBorder="1" applyAlignment="1" applyProtection="1">
      <alignment/>
      <protection/>
    </xf>
    <xf numFmtId="0" fontId="5" fillId="5" borderId="57" xfId="0" applyFont="1" applyFill="1" applyBorder="1" applyAlignment="1" applyProtection="1">
      <alignment horizontal="left"/>
      <protection/>
    </xf>
    <xf numFmtId="0" fontId="16" fillId="5" borderId="57" xfId="0" applyFont="1" applyFill="1" applyBorder="1" applyAlignment="1" applyProtection="1">
      <alignment horizontal="left"/>
      <protection/>
    </xf>
    <xf numFmtId="3" fontId="6" fillId="34" borderId="50" xfId="0" applyNumberFormat="1" applyFont="1" applyFill="1" applyBorder="1" applyAlignment="1" applyProtection="1" quotePrefix="1">
      <alignment horizontal="center"/>
      <protection/>
    </xf>
    <xf numFmtId="1" fontId="4" fillId="0" borderId="71" xfId="0" applyNumberFormat="1" applyFont="1" applyBorder="1" applyAlignment="1" applyProtection="1" quotePrefix="1">
      <alignment/>
      <protection/>
    </xf>
    <xf numFmtId="3" fontId="4" fillId="34" borderId="52" xfId="0" applyNumberFormat="1" applyFont="1" applyFill="1" applyBorder="1" applyAlignment="1" applyProtection="1" quotePrefix="1">
      <alignment/>
      <protection/>
    </xf>
    <xf numFmtId="3" fontId="4" fillId="34" borderId="50" xfId="0" applyNumberFormat="1" applyFont="1" applyFill="1" applyBorder="1" applyAlignment="1" applyProtection="1" quotePrefix="1">
      <alignment/>
      <protection/>
    </xf>
    <xf numFmtId="3" fontId="4" fillId="34" borderId="53" xfId="0" applyNumberFormat="1" applyFont="1" applyFill="1" applyBorder="1" applyAlignment="1" applyProtection="1" quotePrefix="1">
      <alignment/>
      <protection/>
    </xf>
    <xf numFmtId="3" fontId="4" fillId="34" borderId="51" xfId="0" applyNumberFormat="1" applyFont="1" applyFill="1" applyBorder="1" applyAlignment="1" applyProtection="1" quotePrefix="1">
      <alignment/>
      <protection/>
    </xf>
    <xf numFmtId="0" fontId="4" fillId="34" borderId="51" xfId="0" applyFont="1" applyFill="1" applyBorder="1" applyAlignment="1" applyProtection="1" quotePrefix="1">
      <alignment horizontal="left"/>
      <protection/>
    </xf>
    <xf numFmtId="0" fontId="4" fillId="34" borderId="51" xfId="0" applyFont="1" applyFill="1" applyBorder="1" applyAlignment="1" applyProtection="1">
      <alignment horizontal="left"/>
      <protection/>
    </xf>
    <xf numFmtId="3" fontId="6" fillId="35" borderId="42" xfId="0" applyNumberFormat="1" applyFont="1" applyFill="1" applyBorder="1" applyAlignment="1" applyProtection="1">
      <alignment horizontal="center"/>
      <protection/>
    </xf>
    <xf numFmtId="1" fontId="5" fillId="0" borderId="60" xfId="0" applyNumberFormat="1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/>
      <protection/>
    </xf>
    <xf numFmtId="3" fontId="4" fillId="35" borderId="43" xfId="0" applyNumberFormat="1" applyFont="1" applyFill="1" applyBorder="1" applyAlignment="1" applyProtection="1">
      <alignment/>
      <protection/>
    </xf>
    <xf numFmtId="3" fontId="4" fillId="35" borderId="42" xfId="0" applyNumberFormat="1" applyFont="1" applyFill="1" applyBorder="1" applyAlignment="1" applyProtection="1">
      <alignment/>
      <protection/>
    </xf>
    <xf numFmtId="3" fontId="4" fillId="35" borderId="44" xfId="0" applyNumberFormat="1" applyFont="1" applyFill="1" applyBorder="1" applyAlignment="1" applyProtection="1">
      <alignment/>
      <protection/>
    </xf>
    <xf numFmtId="3" fontId="4" fillId="35" borderId="45" xfId="0" applyNumberFormat="1" applyFont="1" applyFill="1" applyBorder="1" applyAlignment="1" applyProtection="1">
      <alignment/>
      <protection/>
    </xf>
    <xf numFmtId="0" fontId="4" fillId="35" borderId="45" xfId="0" applyFont="1" applyFill="1" applyBorder="1" applyAlignment="1" applyProtection="1" quotePrefix="1">
      <alignment horizontal="left"/>
      <protection/>
    </xf>
    <xf numFmtId="0" fontId="18" fillId="35" borderId="72" xfId="0" applyFont="1" applyFill="1" applyBorder="1" applyAlignment="1" applyProtection="1">
      <alignment horizontal="left"/>
      <protection/>
    </xf>
    <xf numFmtId="0" fontId="4" fillId="35" borderId="45" xfId="0" applyFont="1" applyFill="1" applyBorder="1" applyAlignment="1" applyProtection="1">
      <alignment horizontal="left"/>
      <protection/>
    </xf>
    <xf numFmtId="3" fontId="6" fillId="35" borderId="46" xfId="0" applyNumberFormat="1" applyFont="1" applyFill="1" applyBorder="1" applyAlignment="1" applyProtection="1">
      <alignment horizontal="center"/>
      <protection/>
    </xf>
    <xf numFmtId="1" fontId="5" fillId="0" borderId="73" xfId="0" applyNumberFormat="1" applyFont="1" applyBorder="1" applyAlignment="1" applyProtection="1">
      <alignment/>
      <protection/>
    </xf>
    <xf numFmtId="3" fontId="4" fillId="35" borderId="47" xfId="0" applyNumberFormat="1" applyFont="1" applyFill="1" applyBorder="1" applyAlignment="1" applyProtection="1">
      <alignment/>
      <protection/>
    </xf>
    <xf numFmtId="3" fontId="4" fillId="35" borderId="46" xfId="0" applyNumberFormat="1" applyFont="1" applyFill="1" applyBorder="1" applyAlignment="1" applyProtection="1">
      <alignment/>
      <protection/>
    </xf>
    <xf numFmtId="3" fontId="4" fillId="35" borderId="48" xfId="0" applyNumberFormat="1" applyFont="1" applyFill="1" applyBorder="1" applyAlignment="1" applyProtection="1">
      <alignment/>
      <protection/>
    </xf>
    <xf numFmtId="3" fontId="4" fillId="35" borderId="49" xfId="0" applyNumberFormat="1" applyFont="1" applyFill="1" applyBorder="1" applyAlignment="1" applyProtection="1">
      <alignment/>
      <protection/>
    </xf>
    <xf numFmtId="0" fontId="4" fillId="35" borderId="49" xfId="0" applyFont="1" applyFill="1" applyBorder="1" applyAlignment="1" applyProtection="1" quotePrefix="1">
      <alignment horizontal="left"/>
      <protection/>
    </xf>
    <xf numFmtId="0" fontId="4" fillId="35" borderId="49" xfId="0" applyFont="1" applyFill="1" applyBorder="1" applyAlignment="1" applyProtection="1">
      <alignment horizontal="left"/>
      <protection/>
    </xf>
    <xf numFmtId="1" fontId="5" fillId="0" borderId="59" xfId="0" applyNumberFormat="1" applyFont="1" applyBorder="1" applyAlignment="1" applyProtection="1">
      <alignment/>
      <protection/>
    </xf>
    <xf numFmtId="0" fontId="18" fillId="34" borderId="34" xfId="0" applyFont="1" applyFill="1" applyBorder="1" applyAlignment="1" applyProtection="1">
      <alignment horizontal="left"/>
      <protection/>
    </xf>
    <xf numFmtId="3" fontId="4" fillId="34" borderId="47" xfId="0" applyNumberFormat="1" applyFont="1" applyFill="1" applyBorder="1" applyAlignment="1" applyProtection="1">
      <alignment/>
      <protection/>
    </xf>
    <xf numFmtId="3" fontId="4" fillId="34" borderId="46" xfId="0" applyNumberFormat="1" applyFont="1" applyFill="1" applyBorder="1" applyAlignment="1" applyProtection="1">
      <alignment/>
      <protection/>
    </xf>
    <xf numFmtId="3" fontId="4" fillId="34" borderId="48" xfId="0" applyNumberFormat="1" applyFont="1" applyFill="1" applyBorder="1" applyAlignment="1" applyProtection="1">
      <alignment/>
      <protection/>
    </xf>
    <xf numFmtId="3" fontId="6" fillId="35" borderId="11" xfId="0" applyNumberFormat="1" applyFont="1" applyFill="1" applyBorder="1" applyAlignment="1" applyProtection="1">
      <alignment horizontal="center"/>
      <protection/>
    </xf>
    <xf numFmtId="3" fontId="4" fillId="35" borderId="69" xfId="0" applyNumberFormat="1" applyFont="1" applyFill="1" applyBorder="1" applyAlignment="1" applyProtection="1">
      <alignment/>
      <protection/>
    </xf>
    <xf numFmtId="3" fontId="85" fillId="35" borderId="11" xfId="34" applyNumberFormat="1" applyFont="1" applyFill="1" applyBorder="1" applyAlignment="1" applyProtection="1">
      <alignment horizontal="right" vertical="center"/>
      <protection/>
    </xf>
    <xf numFmtId="3" fontId="4" fillId="35" borderId="11" xfId="0" applyNumberFormat="1" applyFont="1" applyFill="1" applyBorder="1" applyAlignment="1" applyProtection="1">
      <alignment/>
      <protection/>
    </xf>
    <xf numFmtId="3" fontId="4" fillId="35" borderId="70" xfId="0" applyNumberFormat="1" applyFont="1" applyFill="1" applyBorder="1" applyAlignment="1" applyProtection="1">
      <alignment/>
      <protection/>
    </xf>
    <xf numFmtId="3" fontId="4" fillId="35" borderId="59" xfId="0" applyNumberFormat="1" applyFont="1" applyFill="1" applyBorder="1" applyAlignment="1" applyProtection="1">
      <alignment/>
      <protection/>
    </xf>
    <xf numFmtId="0" fontId="4" fillId="35" borderId="59" xfId="0" applyFont="1" applyFill="1" applyBorder="1" applyAlignment="1" applyProtection="1">
      <alignment horizontal="left"/>
      <protection/>
    </xf>
    <xf numFmtId="3" fontId="6" fillId="34" borderId="38" xfId="0" applyNumberFormat="1" applyFont="1" applyFill="1" applyBorder="1" applyAlignment="1" applyProtection="1">
      <alignment horizontal="center"/>
      <protection/>
    </xf>
    <xf numFmtId="3" fontId="4" fillId="34" borderId="39" xfId="0" applyNumberFormat="1" applyFont="1" applyFill="1" applyBorder="1" applyAlignment="1" applyProtection="1">
      <alignment/>
      <protection/>
    </xf>
    <xf numFmtId="3" fontId="4" fillId="34" borderId="38" xfId="0" applyNumberFormat="1" applyFont="1" applyFill="1" applyBorder="1" applyAlignment="1" applyProtection="1">
      <alignment/>
      <protection/>
    </xf>
    <xf numFmtId="3" fontId="4" fillId="34" borderId="40" xfId="0" applyNumberFormat="1" applyFont="1" applyFill="1" applyBorder="1" applyAlignment="1" applyProtection="1">
      <alignment/>
      <protection/>
    </xf>
    <xf numFmtId="3" fontId="4" fillId="34" borderId="41" xfId="0" applyNumberFormat="1" applyFont="1" applyFill="1" applyBorder="1" applyAlignment="1" applyProtection="1">
      <alignment/>
      <protection/>
    </xf>
    <xf numFmtId="3" fontId="85" fillId="35" borderId="74" xfId="34" applyNumberFormat="1" applyFont="1" applyFill="1" applyBorder="1" applyAlignment="1" applyProtection="1">
      <alignment horizontal="right" vertical="center"/>
      <protection/>
    </xf>
    <xf numFmtId="3" fontId="85" fillId="35" borderId="75" xfId="34" applyNumberFormat="1" applyFont="1" applyFill="1" applyBorder="1" applyAlignment="1" applyProtection="1">
      <alignment horizontal="right" vertical="center"/>
      <protection/>
    </xf>
    <xf numFmtId="3" fontId="85" fillId="35" borderId="76" xfId="34" applyNumberFormat="1" applyFont="1" applyFill="1" applyBorder="1" applyAlignment="1" applyProtection="1">
      <alignment horizontal="right" vertical="center"/>
      <protection/>
    </xf>
    <xf numFmtId="3" fontId="85" fillId="35" borderId="77" xfId="34" applyNumberFormat="1" applyFont="1" applyFill="1" applyBorder="1" applyAlignment="1" applyProtection="1">
      <alignment horizontal="right" vertical="center"/>
      <protection/>
    </xf>
    <xf numFmtId="0" fontId="4" fillId="34" borderId="78" xfId="0" applyFont="1" applyFill="1" applyBorder="1" applyAlignment="1" applyProtection="1" quotePrefix="1">
      <alignment horizontal="left"/>
      <protection/>
    </xf>
    <xf numFmtId="0" fontId="4" fillId="34" borderId="75" xfId="0" applyFont="1" applyFill="1" applyBorder="1" applyAlignment="1" applyProtection="1">
      <alignment horizontal="left"/>
      <protection/>
    </xf>
    <xf numFmtId="0" fontId="4" fillId="35" borderId="79" xfId="0" applyFont="1" applyFill="1" applyBorder="1" applyAlignment="1" applyProtection="1">
      <alignment horizontal="left"/>
      <protection/>
    </xf>
    <xf numFmtId="3" fontId="85" fillId="35" borderId="80" xfId="34" applyNumberFormat="1" applyFont="1" applyFill="1" applyBorder="1" applyAlignment="1" applyProtection="1">
      <alignment horizontal="right" vertical="center"/>
      <protection/>
    </xf>
    <xf numFmtId="3" fontId="85" fillId="35" borderId="81" xfId="34" applyNumberFormat="1" applyFont="1" applyFill="1" applyBorder="1" applyAlignment="1" applyProtection="1">
      <alignment horizontal="right" vertical="center"/>
      <protection/>
    </xf>
    <xf numFmtId="3" fontId="85" fillId="35" borderId="82" xfId="34" applyNumberFormat="1" applyFont="1" applyFill="1" applyBorder="1" applyAlignment="1" applyProtection="1">
      <alignment horizontal="right" vertical="center"/>
      <protection/>
    </xf>
    <xf numFmtId="3" fontId="85" fillId="35" borderId="83" xfId="34" applyNumberFormat="1" applyFont="1" applyFill="1" applyBorder="1" applyAlignment="1" applyProtection="1">
      <alignment horizontal="right" vertical="center"/>
      <protection/>
    </xf>
    <xf numFmtId="0" fontId="4" fillId="34" borderId="84" xfId="0" applyFont="1" applyFill="1" applyBorder="1" applyAlignment="1" applyProtection="1" quotePrefix="1">
      <alignment horizontal="left"/>
      <protection/>
    </xf>
    <xf numFmtId="0" fontId="4" fillId="34" borderId="81" xfId="0" applyFont="1" applyFill="1" applyBorder="1" applyAlignment="1" applyProtection="1">
      <alignment horizontal="left"/>
      <protection/>
    </xf>
    <xf numFmtId="0" fontId="4" fillId="35" borderId="85" xfId="0" applyFont="1" applyFill="1" applyBorder="1" applyAlignment="1" applyProtection="1">
      <alignment horizontal="left"/>
      <protection/>
    </xf>
    <xf numFmtId="1" fontId="5" fillId="0" borderId="86" xfId="0" applyNumberFormat="1" applyFont="1" applyBorder="1" applyAlignment="1" applyProtection="1">
      <alignment/>
      <protection/>
    </xf>
    <xf numFmtId="3" fontId="85" fillId="35" borderId="87" xfId="34" applyNumberFormat="1" applyFont="1" applyFill="1" applyBorder="1" applyAlignment="1" applyProtection="1">
      <alignment horizontal="right" vertical="center"/>
      <protection/>
    </xf>
    <xf numFmtId="3" fontId="85" fillId="35" borderId="88" xfId="34" applyNumberFormat="1" applyFont="1" applyFill="1" applyBorder="1" applyAlignment="1" applyProtection="1">
      <alignment horizontal="right" vertical="center"/>
      <protection/>
    </xf>
    <xf numFmtId="3" fontId="85" fillId="35" borderId="89" xfId="34" applyNumberFormat="1" applyFont="1" applyFill="1" applyBorder="1" applyAlignment="1" applyProtection="1">
      <alignment horizontal="right" vertical="center"/>
      <protection/>
    </xf>
    <xf numFmtId="3" fontId="85" fillId="35" borderId="90" xfId="34" applyNumberFormat="1" applyFont="1" applyFill="1" applyBorder="1" applyAlignment="1" applyProtection="1">
      <alignment horizontal="right" vertical="center"/>
      <protection/>
    </xf>
    <xf numFmtId="0" fontId="4" fillId="34" borderId="91" xfId="0" applyFont="1" applyFill="1" applyBorder="1" applyAlignment="1" applyProtection="1" quotePrefix="1">
      <alignment horizontal="left"/>
      <protection/>
    </xf>
    <xf numFmtId="0" fontId="4" fillId="34" borderId="88" xfId="0" applyFont="1" applyFill="1" applyBorder="1" applyAlignment="1" applyProtection="1">
      <alignment horizontal="left"/>
      <protection/>
    </xf>
    <xf numFmtId="0" fontId="4" fillId="35" borderId="92" xfId="0" applyFont="1" applyFill="1" applyBorder="1" applyAlignment="1" applyProtection="1">
      <alignment horizontal="left"/>
      <protection/>
    </xf>
    <xf numFmtId="3" fontId="6" fillId="34" borderId="93" xfId="0" applyNumberFormat="1" applyFont="1" applyFill="1" applyBorder="1" applyAlignment="1" applyProtection="1">
      <alignment horizontal="center"/>
      <protection/>
    </xf>
    <xf numFmtId="3" fontId="4" fillId="34" borderId="94" xfId="0" applyNumberFormat="1" applyFont="1" applyFill="1" applyBorder="1" applyAlignment="1" applyProtection="1">
      <alignment/>
      <protection/>
    </xf>
    <xf numFmtId="3" fontId="4" fillId="34" borderId="95" xfId="0" applyNumberFormat="1" applyFont="1" applyFill="1" applyBorder="1" applyAlignment="1" applyProtection="1">
      <alignment/>
      <protection/>
    </xf>
    <xf numFmtId="3" fontId="4" fillId="34" borderId="96" xfId="0" applyNumberFormat="1" applyFont="1" applyFill="1" applyBorder="1" applyAlignment="1" applyProtection="1">
      <alignment/>
      <protection/>
    </xf>
    <xf numFmtId="3" fontId="4" fillId="34" borderId="97" xfId="0" applyNumberFormat="1" applyFont="1" applyFill="1" applyBorder="1" applyAlignment="1" applyProtection="1">
      <alignment/>
      <protection/>
    </xf>
    <xf numFmtId="0" fontId="4" fillId="34" borderId="97" xfId="0" applyFont="1" applyFill="1" applyBorder="1" applyAlignment="1" applyProtection="1" quotePrefix="1">
      <alignment horizontal="left"/>
      <protection/>
    </xf>
    <xf numFmtId="0" fontId="4" fillId="34" borderId="97" xfId="0" applyFont="1" applyFill="1" applyBorder="1" applyAlignment="1" applyProtection="1">
      <alignment horizontal="left"/>
      <protection/>
    </xf>
    <xf numFmtId="3" fontId="8" fillId="41" borderId="54" xfId="0" applyNumberFormat="1" applyFont="1" applyFill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/>
      <protection/>
    </xf>
    <xf numFmtId="3" fontId="5" fillId="41" borderId="55" xfId="0" applyNumberFormat="1" applyFont="1" applyFill="1" applyBorder="1" applyAlignment="1" applyProtection="1">
      <alignment/>
      <protection/>
    </xf>
    <xf numFmtId="3" fontId="5" fillId="41" borderId="54" xfId="0" applyNumberFormat="1" applyFont="1" applyFill="1" applyBorder="1" applyAlignment="1" applyProtection="1">
      <alignment/>
      <protection/>
    </xf>
    <xf numFmtId="3" fontId="5" fillId="41" borderId="56" xfId="0" applyNumberFormat="1" applyFont="1" applyFill="1" applyBorder="1" applyAlignment="1" applyProtection="1">
      <alignment/>
      <protection/>
    </xf>
    <xf numFmtId="3" fontId="5" fillId="41" borderId="57" xfId="0" applyNumberFormat="1" applyFont="1" applyFill="1" applyBorder="1" applyAlignment="1" applyProtection="1">
      <alignment/>
      <protection/>
    </xf>
    <xf numFmtId="0" fontId="5" fillId="41" borderId="57" xfId="0" applyFont="1" applyFill="1" applyBorder="1" applyAlignment="1" applyProtection="1" quotePrefix="1">
      <alignment horizontal="left"/>
      <protection/>
    </xf>
    <xf numFmtId="0" fontId="5" fillId="41" borderId="57" xfId="0" applyFont="1" applyFill="1" applyBorder="1" applyAlignment="1" applyProtection="1">
      <alignment horizontal="left"/>
      <protection/>
    </xf>
    <xf numFmtId="0" fontId="16" fillId="41" borderId="57" xfId="0" applyFont="1" applyFill="1" applyBorder="1" applyAlignment="1" applyProtection="1" quotePrefix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1" fontId="4" fillId="0" borderId="51" xfId="0" applyNumberFormat="1" applyFont="1" applyBorder="1" applyAlignment="1" applyProtection="1" quotePrefix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6" fillId="34" borderId="46" xfId="0" applyNumberFormat="1" applyFont="1" applyFill="1" applyBorder="1" applyAlignment="1" applyProtection="1" quotePrefix="1">
      <alignment horizontal="center"/>
      <protection/>
    </xf>
    <xf numFmtId="1" fontId="4" fillId="0" borderId="15" xfId="0" applyNumberFormat="1" applyFont="1" applyBorder="1" applyAlignment="1" applyProtection="1" quotePrefix="1">
      <alignment/>
      <protection/>
    </xf>
    <xf numFmtId="3" fontId="4" fillId="34" borderId="47" xfId="0" applyNumberFormat="1" applyFont="1" applyFill="1" applyBorder="1" applyAlignment="1" applyProtection="1" quotePrefix="1">
      <alignment/>
      <protection/>
    </xf>
    <xf numFmtId="3" fontId="4" fillId="34" borderId="46" xfId="0" applyNumberFormat="1" applyFont="1" applyFill="1" applyBorder="1" applyAlignment="1" applyProtection="1" quotePrefix="1">
      <alignment/>
      <protection/>
    </xf>
    <xf numFmtId="3" fontId="4" fillId="34" borderId="48" xfId="0" applyNumberFormat="1" applyFont="1" applyFill="1" applyBorder="1" applyAlignment="1" applyProtection="1" quotePrefix="1">
      <alignment/>
      <protection/>
    </xf>
    <xf numFmtId="3" fontId="4" fillId="34" borderId="49" xfId="0" applyNumberFormat="1" applyFont="1" applyFill="1" applyBorder="1" applyAlignment="1" applyProtection="1" quotePrefix="1">
      <alignment/>
      <protection/>
    </xf>
    <xf numFmtId="0" fontId="4" fillId="34" borderId="49" xfId="0" applyFont="1" applyFill="1" applyBorder="1" applyAlignment="1" applyProtection="1">
      <alignment horizontal="left"/>
      <protection/>
    </xf>
    <xf numFmtId="3" fontId="6" fillId="34" borderId="98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/>
      <protection/>
    </xf>
    <xf numFmtId="3" fontId="4" fillId="34" borderId="99" xfId="0" applyNumberFormat="1" applyFont="1" applyFill="1" applyBorder="1" applyAlignment="1" applyProtection="1">
      <alignment/>
      <protection/>
    </xf>
    <xf numFmtId="3" fontId="4" fillId="34" borderId="98" xfId="0" applyNumberFormat="1" applyFont="1" applyFill="1" applyBorder="1" applyAlignment="1" applyProtection="1">
      <alignment/>
      <protection/>
    </xf>
    <xf numFmtId="3" fontId="4" fillId="34" borderId="100" xfId="0" applyNumberFormat="1" applyFont="1" applyFill="1" applyBorder="1" applyAlignment="1" applyProtection="1">
      <alignment/>
      <protection/>
    </xf>
    <xf numFmtId="3" fontId="4" fillId="34" borderId="101" xfId="0" applyNumberFormat="1" applyFont="1" applyFill="1" applyBorder="1" applyAlignment="1" applyProtection="1">
      <alignment/>
      <protection/>
    </xf>
    <xf numFmtId="0" fontId="4" fillId="34" borderId="101" xfId="0" applyFont="1" applyFill="1" applyBorder="1" applyAlignment="1" applyProtection="1">
      <alignment horizontal="left"/>
      <protection/>
    </xf>
    <xf numFmtId="3" fontId="6" fillId="34" borderId="102" xfId="0" applyNumberFormat="1" applyFont="1" applyFill="1" applyBorder="1" applyAlignment="1" applyProtection="1">
      <alignment horizontal="center"/>
      <protection/>
    </xf>
    <xf numFmtId="3" fontId="4" fillId="34" borderId="103" xfId="0" applyNumberFormat="1" applyFont="1" applyFill="1" applyBorder="1" applyAlignment="1" applyProtection="1">
      <alignment/>
      <protection/>
    </xf>
    <xf numFmtId="3" fontId="4" fillId="34" borderId="102" xfId="0" applyNumberFormat="1" applyFont="1" applyFill="1" applyBorder="1" applyAlignment="1" applyProtection="1">
      <alignment/>
      <protection/>
    </xf>
    <xf numFmtId="3" fontId="4" fillId="34" borderId="104" xfId="0" applyNumberFormat="1" applyFont="1" applyFill="1" applyBorder="1" applyAlignment="1" applyProtection="1">
      <alignment/>
      <protection/>
    </xf>
    <xf numFmtId="3" fontId="4" fillId="34" borderId="73" xfId="0" applyNumberFormat="1" applyFont="1" applyFill="1" applyBorder="1" applyAlignment="1" applyProtection="1">
      <alignment/>
      <protection/>
    </xf>
    <xf numFmtId="0" fontId="4" fillId="34" borderId="105" xfId="0" applyFont="1" applyFill="1" applyBorder="1" applyAlignment="1" applyProtection="1">
      <alignment horizontal="left"/>
      <protection/>
    </xf>
    <xf numFmtId="0" fontId="4" fillId="34" borderId="106" xfId="0" applyFont="1" applyFill="1" applyBorder="1" applyAlignment="1" applyProtection="1">
      <alignment horizontal="left"/>
      <protection/>
    </xf>
    <xf numFmtId="0" fontId="18" fillId="34" borderId="106" xfId="0" applyFont="1" applyFill="1" applyBorder="1" applyAlignment="1" applyProtection="1">
      <alignment horizontal="left"/>
      <protection/>
    </xf>
    <xf numFmtId="0" fontId="4" fillId="34" borderId="107" xfId="0" applyFont="1" applyFill="1" applyBorder="1" applyAlignment="1" applyProtection="1">
      <alignment horizontal="left"/>
      <protection/>
    </xf>
    <xf numFmtId="3" fontId="6" fillId="34" borderId="46" xfId="0" applyNumberFormat="1" applyFont="1" applyFill="1" applyBorder="1" applyAlignment="1" applyProtection="1">
      <alignment horizontal="center"/>
      <protection/>
    </xf>
    <xf numFmtId="3" fontId="4" fillId="34" borderId="49" xfId="0" applyNumberFormat="1" applyFont="1" applyFill="1" applyBorder="1" applyAlignment="1" applyProtection="1">
      <alignment/>
      <protection/>
    </xf>
    <xf numFmtId="0" fontId="4" fillId="34" borderId="108" xfId="0" applyFont="1" applyFill="1" applyBorder="1" applyAlignment="1" applyProtection="1">
      <alignment horizontal="left"/>
      <protection/>
    </xf>
    <xf numFmtId="3" fontId="6" fillId="26" borderId="42" xfId="0" applyNumberFormat="1" applyFont="1" applyFill="1" applyBorder="1" applyAlignment="1" applyProtection="1">
      <alignment horizontal="center"/>
      <protection/>
    </xf>
    <xf numFmtId="3" fontId="6" fillId="26" borderId="43" xfId="0" applyNumberFormat="1" applyFont="1" applyFill="1" applyBorder="1" applyAlignment="1" applyProtection="1">
      <alignment/>
      <protection/>
    </xf>
    <xf numFmtId="3" fontId="6" fillId="26" borderId="42" xfId="0" applyNumberFormat="1" applyFont="1" applyFill="1" applyBorder="1" applyAlignment="1" applyProtection="1">
      <alignment/>
      <protection/>
    </xf>
    <xf numFmtId="3" fontId="6" fillId="26" borderId="44" xfId="0" applyNumberFormat="1" applyFont="1" applyFill="1" applyBorder="1" applyAlignment="1" applyProtection="1">
      <alignment/>
      <protection/>
    </xf>
    <xf numFmtId="3" fontId="6" fillId="26" borderId="45" xfId="0" applyNumberFormat="1" applyFont="1" applyFill="1" applyBorder="1" applyAlignment="1" applyProtection="1">
      <alignment/>
      <protection/>
    </xf>
    <xf numFmtId="0" fontId="4" fillId="26" borderId="72" xfId="0" applyFont="1" applyFill="1" applyBorder="1" applyAlignment="1" applyProtection="1">
      <alignment horizontal="left"/>
      <protection/>
    </xf>
    <xf numFmtId="1" fontId="5" fillId="26" borderId="45" xfId="0" applyNumberFormat="1" applyFont="1" applyFill="1" applyBorder="1" applyAlignment="1" applyProtection="1">
      <alignment/>
      <protection/>
    </xf>
    <xf numFmtId="3" fontId="6" fillId="26" borderId="35" xfId="0" applyNumberFormat="1" applyFont="1" applyFill="1" applyBorder="1" applyAlignment="1" applyProtection="1">
      <alignment horizontal="center"/>
      <protection/>
    </xf>
    <xf numFmtId="3" fontId="6" fillId="26" borderId="36" xfId="0" applyNumberFormat="1" applyFont="1" applyFill="1" applyBorder="1" applyAlignment="1" applyProtection="1">
      <alignment/>
      <protection/>
    </xf>
    <xf numFmtId="3" fontId="6" fillId="26" borderId="35" xfId="0" applyNumberFormat="1" applyFont="1" applyFill="1" applyBorder="1" applyAlignment="1" applyProtection="1">
      <alignment/>
      <protection/>
    </xf>
    <xf numFmtId="3" fontId="6" fillId="26" borderId="37" xfId="0" applyNumberFormat="1" applyFont="1" applyFill="1" applyBorder="1" applyAlignment="1" applyProtection="1">
      <alignment/>
      <protection/>
    </xf>
    <xf numFmtId="3" fontId="6" fillId="26" borderId="31" xfId="0" applyNumberFormat="1" applyFont="1" applyFill="1" applyBorder="1" applyAlignment="1" applyProtection="1">
      <alignment/>
      <protection/>
    </xf>
    <xf numFmtId="0" fontId="4" fillId="26" borderId="31" xfId="0" applyFont="1" applyFill="1" applyBorder="1" applyAlignment="1" applyProtection="1">
      <alignment horizontal="left"/>
      <protection/>
    </xf>
    <xf numFmtId="1" fontId="5" fillId="26" borderId="31" xfId="0" applyNumberFormat="1" applyFont="1" applyFill="1" applyBorder="1" applyAlignment="1" applyProtection="1">
      <alignment/>
      <protection/>
    </xf>
    <xf numFmtId="3" fontId="6" fillId="26" borderId="46" xfId="0" applyNumberFormat="1" applyFont="1" applyFill="1" applyBorder="1" applyAlignment="1" applyProtection="1">
      <alignment horizontal="center"/>
      <protection/>
    </xf>
    <xf numFmtId="1" fontId="5" fillId="0" borderId="71" xfId="0" applyNumberFormat="1" applyFont="1" applyBorder="1" applyAlignment="1" applyProtection="1">
      <alignment/>
      <protection/>
    </xf>
    <xf numFmtId="3" fontId="6" fillId="26" borderId="47" xfId="0" applyNumberFormat="1" applyFont="1" applyFill="1" applyBorder="1" applyAlignment="1" applyProtection="1">
      <alignment/>
      <protection/>
    </xf>
    <xf numFmtId="3" fontId="6" fillId="26" borderId="46" xfId="0" applyNumberFormat="1" applyFont="1" applyFill="1" applyBorder="1" applyAlignment="1" applyProtection="1">
      <alignment/>
      <protection/>
    </xf>
    <xf numFmtId="3" fontId="6" fillId="26" borderId="48" xfId="0" applyNumberFormat="1" applyFont="1" applyFill="1" applyBorder="1" applyAlignment="1" applyProtection="1">
      <alignment/>
      <protection/>
    </xf>
    <xf numFmtId="3" fontId="6" fillId="26" borderId="49" xfId="0" applyNumberFormat="1" applyFont="1" applyFill="1" applyBorder="1" applyAlignment="1" applyProtection="1">
      <alignment/>
      <protection/>
    </xf>
    <xf numFmtId="0" fontId="4" fillId="26" borderId="49" xfId="0" applyFont="1" applyFill="1" applyBorder="1" applyAlignment="1" applyProtection="1">
      <alignment horizontal="left"/>
      <protection/>
    </xf>
    <xf numFmtId="1" fontId="5" fillId="26" borderId="49" xfId="0" applyNumberFormat="1" applyFont="1" applyFill="1" applyBorder="1" applyAlignment="1" applyProtection="1">
      <alignment/>
      <protection/>
    </xf>
    <xf numFmtId="3" fontId="6" fillId="34" borderId="58" xfId="0" applyNumberFormat="1" applyFont="1" applyFill="1" applyBorder="1" applyAlignment="1" applyProtection="1">
      <alignment horizontal="center"/>
      <protection/>
    </xf>
    <xf numFmtId="3" fontId="4" fillId="34" borderId="109" xfId="0" applyNumberFormat="1" applyFont="1" applyFill="1" applyBorder="1" applyAlignment="1" applyProtection="1">
      <alignment/>
      <protection/>
    </xf>
    <xf numFmtId="3" fontId="4" fillId="34" borderId="58" xfId="0" applyNumberFormat="1" applyFont="1" applyFill="1" applyBorder="1" applyAlignment="1" applyProtection="1">
      <alignment/>
      <protection/>
    </xf>
    <xf numFmtId="3" fontId="4" fillId="34" borderId="110" xfId="0" applyNumberFormat="1" applyFont="1" applyFill="1" applyBorder="1" applyAlignment="1" applyProtection="1">
      <alignment/>
      <protection/>
    </xf>
    <xf numFmtId="3" fontId="4" fillId="34" borderId="71" xfId="0" applyNumberFormat="1" applyFont="1" applyFill="1" applyBorder="1" applyAlignment="1" applyProtection="1">
      <alignment/>
      <protection/>
    </xf>
    <xf numFmtId="0" fontId="4" fillId="34" borderId="71" xfId="0" applyFont="1" applyFill="1" applyBorder="1" applyAlignment="1" applyProtection="1">
      <alignment horizontal="left"/>
      <protection/>
    </xf>
    <xf numFmtId="3" fontId="6" fillId="34" borderId="11" xfId="0" applyNumberFormat="1" applyFont="1" applyFill="1" applyBorder="1" applyAlignment="1" applyProtection="1">
      <alignment horizontal="center"/>
      <protection/>
    </xf>
    <xf numFmtId="3" fontId="4" fillId="34" borderId="69" xfId="0" applyNumberFormat="1" applyFont="1" applyFill="1" applyBorder="1" applyAlignment="1" applyProtection="1">
      <alignment/>
      <protection/>
    </xf>
    <xf numFmtId="3" fontId="4" fillId="34" borderId="11" xfId="0" applyNumberFormat="1" applyFont="1" applyFill="1" applyBorder="1" applyAlignment="1" applyProtection="1">
      <alignment/>
      <protection/>
    </xf>
    <xf numFmtId="3" fontId="4" fillId="34" borderId="70" xfId="0" applyNumberFormat="1" applyFont="1" applyFill="1" applyBorder="1" applyAlignment="1" applyProtection="1">
      <alignment/>
      <protection/>
    </xf>
    <xf numFmtId="3" fontId="4" fillId="34" borderId="59" xfId="0" applyNumberFormat="1" applyFont="1" applyFill="1" applyBorder="1" applyAlignment="1" applyProtection="1">
      <alignment/>
      <protection/>
    </xf>
    <xf numFmtId="0" fontId="4" fillId="34" borderId="59" xfId="0" applyFont="1" applyFill="1" applyBorder="1" applyAlignment="1" applyProtection="1">
      <alignment horizontal="left"/>
      <protection/>
    </xf>
    <xf numFmtId="1" fontId="5" fillId="0" borderId="101" xfId="0" applyNumberFormat="1" applyFont="1" applyBorder="1" applyAlignment="1" applyProtection="1">
      <alignment/>
      <protection/>
    </xf>
    <xf numFmtId="3" fontId="4" fillId="34" borderId="111" xfId="0" applyNumberFormat="1" applyFont="1" applyFill="1" applyBorder="1" applyAlignment="1" applyProtection="1">
      <alignment/>
      <protection/>
    </xf>
    <xf numFmtId="3" fontId="4" fillId="34" borderId="93" xfId="0" applyNumberFormat="1" applyFont="1" applyFill="1" applyBorder="1" applyAlignment="1" applyProtection="1">
      <alignment/>
      <protection/>
    </xf>
    <xf numFmtId="3" fontId="4" fillId="34" borderId="112" xfId="0" applyNumberFormat="1" applyFont="1" applyFill="1" applyBorder="1" applyAlignment="1" applyProtection="1">
      <alignment/>
      <protection/>
    </xf>
    <xf numFmtId="3" fontId="4" fillId="34" borderId="113" xfId="0" applyNumberFormat="1" applyFont="1" applyFill="1" applyBorder="1" applyAlignment="1" applyProtection="1">
      <alignment/>
      <protection/>
    </xf>
    <xf numFmtId="0" fontId="4" fillId="34" borderId="113" xfId="0" applyFont="1" applyFill="1" applyBorder="1" applyAlignment="1" applyProtection="1">
      <alignment horizontal="left"/>
      <protection/>
    </xf>
    <xf numFmtId="164" fontId="4" fillId="0" borderId="12" xfId="0" applyNumberFormat="1" applyFont="1" applyBorder="1" applyAlignment="1" applyProtection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4" fontId="5" fillId="34" borderId="24" xfId="0" applyNumberFormat="1" applyFont="1" applyFill="1" applyBorder="1" applyAlignment="1" applyProtection="1">
      <alignment/>
      <protection/>
    </xf>
    <xf numFmtId="3" fontId="4" fillId="38" borderId="55" xfId="0" applyNumberFormat="1" applyFont="1" applyFill="1" applyBorder="1" applyAlignment="1" applyProtection="1">
      <alignment/>
      <protection/>
    </xf>
    <xf numFmtId="3" fontId="4" fillId="38" borderId="54" xfId="0" applyNumberFormat="1" applyFont="1" applyFill="1" applyBorder="1" applyAlignment="1" applyProtection="1">
      <alignment/>
      <protection/>
    </xf>
    <xf numFmtId="3" fontId="4" fillId="38" borderId="56" xfId="0" applyNumberFormat="1" applyFont="1" applyFill="1" applyBorder="1" applyAlignment="1" applyProtection="1">
      <alignment/>
      <protection/>
    </xf>
    <xf numFmtId="3" fontId="5" fillId="38" borderId="57" xfId="0" applyNumberFormat="1" applyFont="1" applyFill="1" applyBorder="1" applyAlignment="1" applyProtection="1">
      <alignment/>
      <protection/>
    </xf>
    <xf numFmtId="0" fontId="5" fillId="38" borderId="57" xfId="0" applyFont="1" applyFill="1" applyBorder="1" applyAlignment="1" applyProtection="1" quotePrefix="1">
      <alignment horizontal="left"/>
      <protection/>
    </xf>
    <xf numFmtId="0" fontId="4" fillId="38" borderId="57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8" fillId="34" borderId="50" xfId="0" applyFont="1" applyFill="1" applyBorder="1" applyAlignment="1" applyProtection="1">
      <alignment horizontal="left"/>
      <protection/>
    </xf>
    <xf numFmtId="0" fontId="5" fillId="34" borderId="24" xfId="0" applyFont="1" applyFill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0" fontId="5" fillId="34" borderId="52" xfId="0" applyFont="1" applyFill="1" applyBorder="1" applyAlignment="1" applyProtection="1">
      <alignment/>
      <protection/>
    </xf>
    <xf numFmtId="0" fontId="5" fillId="34" borderId="50" xfId="0" applyFont="1" applyFill="1" applyBorder="1" applyAlignment="1" applyProtection="1">
      <alignment/>
      <protection/>
    </xf>
    <xf numFmtId="0" fontId="5" fillId="34" borderId="53" xfId="0" applyFont="1" applyFill="1" applyBorder="1" applyAlignment="1" applyProtection="1">
      <alignment/>
      <protection/>
    </xf>
    <xf numFmtId="0" fontId="5" fillId="34" borderId="51" xfId="0" applyFont="1" applyFill="1" applyBorder="1" applyAlignment="1" applyProtection="1">
      <alignment/>
      <protection/>
    </xf>
    <xf numFmtId="0" fontId="4" fillId="34" borderId="51" xfId="0" applyFont="1" applyFill="1" applyBorder="1" applyAlignment="1" applyProtection="1">
      <alignment/>
      <protection/>
    </xf>
    <xf numFmtId="0" fontId="4" fillId="0" borderId="114" xfId="0" applyFont="1" applyBorder="1" applyAlignment="1" applyProtection="1">
      <alignment/>
      <protection/>
    </xf>
    <xf numFmtId="0" fontId="8" fillId="34" borderId="11" xfId="0" applyFont="1" applyFill="1" applyBorder="1" applyAlignment="1" applyProtection="1" quotePrefix="1">
      <alignment horizontal="left"/>
      <protection/>
    </xf>
    <xf numFmtId="0" fontId="2" fillId="34" borderId="24" xfId="0" applyFont="1" applyFill="1" applyBorder="1" applyAlignment="1" applyProtection="1">
      <alignment/>
      <protection/>
    </xf>
    <xf numFmtId="0" fontId="3" fillId="0" borderId="21" xfId="0" applyFont="1" applyBorder="1" applyAlignment="1" applyProtection="1" quotePrefix="1">
      <alignment horizontal="center"/>
      <protection/>
    </xf>
    <xf numFmtId="0" fontId="9" fillId="34" borderId="69" xfId="0" applyFont="1" applyFill="1" applyBorder="1" applyAlignment="1" applyProtection="1" quotePrefix="1">
      <alignment horizontal="center"/>
      <protection/>
    </xf>
    <xf numFmtId="0" fontId="9" fillId="34" borderId="11" xfId="0" applyFont="1" applyFill="1" applyBorder="1" applyAlignment="1" applyProtection="1" quotePrefix="1">
      <alignment horizontal="center"/>
      <protection/>
    </xf>
    <xf numFmtId="0" fontId="9" fillId="34" borderId="70" xfId="0" applyFont="1" applyFill="1" applyBorder="1" applyAlignment="1" applyProtection="1" quotePrefix="1">
      <alignment horizontal="center"/>
      <protection/>
    </xf>
    <xf numFmtId="0" fontId="5" fillId="34" borderId="59" xfId="0" applyFont="1" applyFill="1" applyBorder="1" applyAlignment="1" applyProtection="1" quotePrefix="1">
      <alignment horizontal="center"/>
      <protection/>
    </xf>
    <xf numFmtId="0" fontId="4" fillId="34" borderId="59" xfId="0" applyFont="1" applyFill="1" applyBorder="1" applyAlignment="1" applyProtection="1">
      <alignment/>
      <protection/>
    </xf>
    <xf numFmtId="0" fontId="4" fillId="34" borderId="59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8" fillId="34" borderId="58" xfId="0" applyFont="1" applyFill="1" applyBorder="1" applyAlignment="1" applyProtection="1">
      <alignment horizontal="left"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5" fillId="0" borderId="71" xfId="0" applyFont="1" applyBorder="1" applyAlignment="1" applyProtection="1">
      <alignment horizontal="center"/>
      <protection/>
    </xf>
    <xf numFmtId="0" fontId="5" fillId="34" borderId="103" xfId="0" applyFont="1" applyFill="1" applyBorder="1" applyAlignment="1" applyProtection="1">
      <alignment horizontal="center"/>
      <protection/>
    </xf>
    <xf numFmtId="0" fontId="5" fillId="34" borderId="102" xfId="0" applyFont="1" applyFill="1" applyBorder="1" applyAlignment="1" applyProtection="1">
      <alignment horizontal="center"/>
      <protection/>
    </xf>
    <xf numFmtId="0" fontId="5" fillId="34" borderId="104" xfId="0" applyFont="1" applyFill="1" applyBorder="1" applyAlignment="1" applyProtection="1">
      <alignment horizontal="center"/>
      <protection/>
    </xf>
    <xf numFmtId="0" fontId="5" fillId="34" borderId="51" xfId="0" applyFont="1" applyFill="1" applyBorder="1" applyAlignment="1" applyProtection="1">
      <alignment horizontal="center"/>
      <protection/>
    </xf>
    <xf numFmtId="0" fontId="4" fillId="34" borderId="51" xfId="0" applyFont="1" applyFill="1" applyBorder="1" applyAlignment="1" applyProtection="1">
      <alignment horizontal="center"/>
      <protection/>
    </xf>
    <xf numFmtId="0" fontId="8" fillId="38" borderId="50" xfId="34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/>
      <protection/>
    </xf>
    <xf numFmtId="0" fontId="9" fillId="26" borderId="69" xfId="0" applyFont="1" applyFill="1" applyBorder="1" applyAlignment="1" applyProtection="1">
      <alignment horizontal="center" vertical="center" wrapText="1"/>
      <protection/>
    </xf>
    <xf numFmtId="0" fontId="9" fillId="26" borderId="11" xfId="0" applyFont="1" applyFill="1" applyBorder="1" applyAlignment="1" applyProtection="1">
      <alignment horizontal="center" vertical="center" wrapText="1"/>
      <protection/>
    </xf>
    <xf numFmtId="0" fontId="9" fillId="26" borderId="115" xfId="0" applyFont="1" applyFill="1" applyBorder="1" applyAlignment="1" applyProtection="1">
      <alignment horizontal="center" vertical="center" wrapText="1"/>
      <protection/>
    </xf>
    <xf numFmtId="0" fontId="5" fillId="34" borderId="71" xfId="0" applyFont="1" applyFill="1" applyBorder="1" applyAlignment="1" applyProtection="1" quotePrefix="1">
      <alignment horizontal="center"/>
      <protection/>
    </xf>
    <xf numFmtId="0" fontId="16" fillId="34" borderId="71" xfId="0" applyFont="1" applyFill="1" applyBorder="1" applyAlignment="1" applyProtection="1" quotePrefix="1">
      <alignment horizontal="center" vertical="top"/>
      <protection/>
    </xf>
    <xf numFmtId="0" fontId="8" fillId="38" borderId="98" xfId="34" applyFont="1" applyFill="1" applyBorder="1" applyAlignment="1" applyProtection="1">
      <alignment horizontal="center" vertical="center"/>
      <protection/>
    </xf>
    <xf numFmtId="164" fontId="5" fillId="34" borderId="24" xfId="0" applyNumberFormat="1" applyFont="1" applyFill="1" applyBorder="1" applyAlignment="1" applyProtection="1">
      <alignment horizontal="center" vertical="center" wrapText="1"/>
      <protection/>
    </xf>
    <xf numFmtId="164" fontId="5" fillId="0" borderId="71" xfId="0" applyNumberFormat="1" applyFont="1" applyFill="1" applyBorder="1" applyAlignment="1" applyProtection="1">
      <alignment horizontal="center" vertical="center" wrapText="1"/>
      <protection/>
    </xf>
    <xf numFmtId="0" fontId="9" fillId="38" borderId="116" xfId="34" applyFont="1" applyFill="1" applyBorder="1" applyAlignment="1" applyProtection="1">
      <alignment horizontal="left" vertical="center"/>
      <protection/>
    </xf>
    <xf numFmtId="0" fontId="9" fillId="38" borderId="117" xfId="0" applyFont="1" applyFill="1" applyBorder="1" applyAlignment="1" applyProtection="1">
      <alignment horizontal="left" vertical="center"/>
      <protection/>
    </xf>
    <xf numFmtId="0" fontId="9" fillId="38" borderId="117" xfId="34" applyFont="1" applyFill="1" applyBorder="1" applyAlignment="1" applyProtection="1">
      <alignment horizontal="left" vertical="center"/>
      <protection/>
    </xf>
    <xf numFmtId="0" fontId="9" fillId="38" borderId="118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 quotePrefix="1">
      <alignment horizontal="center"/>
      <protection/>
    </xf>
    <xf numFmtId="0" fontId="5" fillId="34" borderId="51" xfId="0" applyFont="1" applyFill="1" applyBorder="1" applyAlignment="1" applyProtection="1" quotePrefix="1">
      <alignment horizontal="center"/>
      <protection/>
    </xf>
    <xf numFmtId="164" fontId="5" fillId="34" borderId="0" xfId="0" applyNumberFormat="1" applyFont="1" applyFill="1" applyBorder="1" applyAlignment="1" applyProtection="1">
      <alignment horizontal="left"/>
      <protection/>
    </xf>
    <xf numFmtId="164" fontId="5" fillId="34" borderId="0" xfId="0" applyNumberFormat="1" applyFont="1" applyFill="1" applyBorder="1" applyAlignment="1" applyProtection="1">
      <alignment/>
      <protection/>
    </xf>
    <xf numFmtId="164" fontId="5" fillId="34" borderId="13" xfId="0" applyNumberFormat="1" applyFont="1" applyFill="1" applyBorder="1" applyAlignment="1" applyProtection="1">
      <alignment/>
      <protection/>
    </xf>
    <xf numFmtId="164" fontId="5" fillId="34" borderId="119" xfId="0" applyNumberFormat="1" applyFont="1" applyFill="1" applyBorder="1" applyAlignment="1" applyProtection="1">
      <alignment/>
      <protection/>
    </xf>
    <xf numFmtId="0" fontId="5" fillId="34" borderId="114" xfId="0" applyFont="1" applyFill="1" applyBorder="1" applyAlignment="1" applyProtection="1">
      <alignment horizontal="right"/>
      <protection/>
    </xf>
    <xf numFmtId="0" fontId="5" fillId="34" borderId="114" xfId="0" applyFont="1" applyFill="1" applyBorder="1" applyAlignment="1" applyProtection="1">
      <alignment/>
      <protection/>
    </xf>
    <xf numFmtId="0" fontId="4" fillId="34" borderId="1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0" borderId="1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3" fillId="34" borderId="0" xfId="0" applyFont="1" applyFill="1" applyAlignment="1" applyProtection="1" quotePrefix="1">
      <alignment horizontal="left"/>
      <protection/>
    </xf>
    <xf numFmtId="0" fontId="86" fillId="26" borderId="11" xfId="34" applyFont="1" applyFill="1" applyBorder="1" applyAlignment="1" applyProtection="1">
      <alignment horizontal="center" vertical="center"/>
      <protection/>
    </xf>
    <xf numFmtId="0" fontId="86" fillId="26" borderId="11" xfId="34" applyNumberFormat="1" applyFont="1" applyFill="1" applyBorder="1" applyAlignment="1" applyProtection="1">
      <alignment horizontal="center" vertical="center"/>
      <protection/>
    </xf>
    <xf numFmtId="0" fontId="87" fillId="34" borderId="0" xfId="0" applyFont="1" applyFill="1" applyBorder="1" applyAlignment="1" applyProtection="1">
      <alignment horizontal="right"/>
      <protection/>
    </xf>
    <xf numFmtId="0" fontId="15" fillId="34" borderId="0" xfId="34" applyFont="1" applyFill="1" applyAlignment="1" applyProtection="1">
      <alignment horizontal="left" vertical="center"/>
      <protection/>
    </xf>
    <xf numFmtId="0" fontId="20" fillId="34" borderId="0" xfId="34" applyFont="1" applyFill="1" applyAlignment="1" applyProtection="1" quotePrefix="1">
      <alignment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49" fontId="88" fillId="38" borderId="11" xfId="34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8" fillId="38" borderId="11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right"/>
      <protection/>
    </xf>
    <xf numFmtId="0" fontId="16" fillId="34" borderId="0" xfId="0" applyFont="1" applyFill="1" applyAlignment="1" applyProtection="1">
      <alignment/>
      <protection/>
    </xf>
    <xf numFmtId="0" fontId="15" fillId="34" borderId="0" xfId="34" applyFont="1" applyFill="1" applyAlignment="1" applyProtection="1" quotePrefix="1">
      <alignment vertical="center"/>
      <protection/>
    </xf>
    <xf numFmtId="0" fontId="5" fillId="34" borderId="0" xfId="0" applyFont="1" applyFill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167" fontId="20" fillId="35" borderId="11" xfId="34" applyNumberFormat="1" applyFont="1" applyFill="1" applyBorder="1" applyAlignment="1" applyProtection="1">
      <alignment horizontal="center" vertical="center"/>
      <protection/>
    </xf>
    <xf numFmtId="0" fontId="15" fillId="34" borderId="0" xfId="34" applyFont="1" applyFill="1" applyAlignment="1" applyProtection="1">
      <alignment horizontal="right" vertical="center"/>
      <protection/>
    </xf>
    <xf numFmtId="168" fontId="89" fillId="42" borderId="11" xfId="34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20" fillId="34" borderId="0" xfId="34" applyFont="1" applyFill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 quotePrefix="1">
      <alignment horizontal="left"/>
      <protection/>
    </xf>
    <xf numFmtId="0" fontId="3" fillId="0" borderId="120" xfId="0" applyFont="1" applyBorder="1" applyAlignment="1" applyProtection="1">
      <alignment/>
      <protection/>
    </xf>
    <xf numFmtId="0" fontId="3" fillId="43" borderId="121" xfId="0" applyFont="1" applyFill="1" applyBorder="1" applyAlignment="1" applyProtection="1">
      <alignment/>
      <protection/>
    </xf>
    <xf numFmtId="0" fontId="3" fillId="43" borderId="122" xfId="0" applyFont="1" applyFill="1" applyBorder="1" applyAlignment="1" applyProtection="1">
      <alignment/>
      <protection/>
    </xf>
    <xf numFmtId="0" fontId="21" fillId="43" borderId="122" xfId="0" applyFont="1" applyFill="1" applyBorder="1" applyAlignment="1" applyProtection="1" quotePrefix="1">
      <alignment horizontal="left"/>
      <protection/>
    </xf>
    <xf numFmtId="0" fontId="16" fillId="43" borderId="123" xfId="0" applyFont="1" applyFill="1" applyBorder="1" applyAlignment="1" applyProtection="1" quotePrefix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 quotePrefix="1">
      <alignment horizontal="left"/>
      <protection/>
    </xf>
    <xf numFmtId="0" fontId="8" fillId="34" borderId="0" xfId="0" applyFont="1" applyFill="1" applyAlignment="1" applyProtection="1">
      <alignment horizontal="left"/>
      <protection/>
    </xf>
    <xf numFmtId="0" fontId="16" fillId="34" borderId="0" xfId="0" applyFont="1" applyFill="1" applyAlignment="1" applyProtection="1">
      <alignment horizontal="left"/>
      <protection/>
    </xf>
    <xf numFmtId="1" fontId="90" fillId="35" borderId="124" xfId="34" applyNumberFormat="1" applyFont="1" applyFill="1" applyBorder="1" applyAlignment="1" applyProtection="1">
      <alignment horizontal="center" vertical="center"/>
      <protection/>
    </xf>
    <xf numFmtId="1" fontId="90" fillId="35" borderId="115" xfId="34" applyNumberFormat="1" applyFont="1" applyFill="1" applyBorder="1" applyAlignment="1" applyProtection="1">
      <alignment horizontal="center" vertical="center"/>
      <protection/>
    </xf>
    <xf numFmtId="0" fontId="15" fillId="34" borderId="125" xfId="34" applyFont="1" applyFill="1" applyBorder="1" applyAlignment="1" applyProtection="1">
      <alignment horizontal="right" vertical="top" wrapText="1"/>
      <protection/>
    </xf>
    <xf numFmtId="0" fontId="15" fillId="34" borderId="0" xfId="34" applyFont="1" applyFill="1" applyAlignment="1" applyProtection="1">
      <alignment horizontal="right" vertical="top" wrapText="1"/>
      <protection/>
    </xf>
    <xf numFmtId="3" fontId="7" fillId="34" borderId="22" xfId="0" applyNumberFormat="1" applyFont="1" applyFill="1" applyBorder="1" applyAlignment="1" applyProtection="1">
      <alignment horizontal="center" vertical="center"/>
      <protection/>
    </xf>
    <xf numFmtId="0" fontId="12" fillId="34" borderId="125" xfId="34" applyFont="1" applyFill="1" applyBorder="1" applyAlignment="1" applyProtection="1">
      <alignment horizontal="center" vertical="center"/>
      <protection/>
    </xf>
    <xf numFmtId="0" fontId="19" fillId="38" borderId="101" xfId="34" applyFont="1" applyFill="1" applyBorder="1" applyAlignment="1" applyProtection="1">
      <alignment horizontal="center" vertical="center" wrapText="1"/>
      <protection/>
    </xf>
    <xf numFmtId="0" fontId="19" fillId="38" borderId="71" xfId="34" applyFont="1" applyFill="1" applyBorder="1" applyAlignment="1" applyProtection="1">
      <alignment horizontal="center" vertical="center" wrapText="1"/>
      <protection/>
    </xf>
    <xf numFmtId="0" fontId="89" fillId="38" borderId="101" xfId="0" applyFont="1" applyFill="1" applyBorder="1" applyAlignment="1" applyProtection="1">
      <alignment horizontal="center" vertical="center" wrapText="1"/>
      <protection/>
    </xf>
    <xf numFmtId="0" fontId="89" fillId="38" borderId="71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_RIOSV_PLEVEN_B1_2024_04_PRB_33_30.04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 ПЛЕВЕН</v>
          </cell>
          <cell r="F9">
            <v>45412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-672192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1316313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-644121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G582">
            <v>0</v>
          </cell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3">
          <cell r="G603" t="str">
            <v>ИВА НАЧЕВА</v>
          </cell>
        </row>
        <row r="606">
          <cell r="D606" t="str">
            <v>ИВА НАЧЕВА</v>
          </cell>
          <cell r="G606" t="str">
            <v>ИНЖ. ЗОРНИЦА ЙОТКОВА</v>
          </cell>
        </row>
        <row r="608">
          <cell r="B608">
            <v>45419</v>
          </cell>
          <cell r="E608">
            <v>64800690</v>
          </cell>
          <cell r="H608" t="str">
            <v>iva=nacheva@riew-pleven.eu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>     А.2) Кодове на други бюджетни организации от подсектор "централно управление"</v>
          </cell>
        </row>
        <row r="366">
          <cell r="B366" t="str">
            <v>    А.2.1) кодове на държавните висши училища и Българската академия на науките</v>
          </cell>
        </row>
        <row r="367">
          <cell r="B367" t="str">
            <v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>Държавно предприятие „Единен системен оператор“ </v>
          </cell>
        </row>
        <row r="419">
          <cell r="B419" t="str">
            <v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showZeros="0" tabSelected="1" zoomScale="75" zoomScaleNormal="75" workbookViewId="0" topLeftCell="B6">
      <selection activeCell="F13" sqref="F13"/>
    </sheetView>
  </sheetViews>
  <sheetFormatPr defaultColWidth="9.125" defaultRowHeight="12.75"/>
  <cols>
    <col min="1" max="1" width="3.875" style="4" hidden="1" customWidth="1"/>
    <col min="2" max="2" width="81.625" style="3" customWidth="1"/>
    <col min="3" max="3" width="3.375" style="3" hidden="1" customWidth="1"/>
    <col min="4" max="4" width="4.125" style="3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625" style="3" customWidth="1"/>
    <col min="15" max="15" width="55.50390625" style="4" customWidth="1"/>
    <col min="16" max="16" width="13.625" style="3" hidden="1" customWidth="1"/>
    <col min="17" max="17" width="5.625" style="3" customWidth="1"/>
    <col min="18" max="18" width="14.50390625" style="1" customWidth="1"/>
    <col min="19" max="19" width="13.50390625" style="1" customWidth="1"/>
    <col min="20" max="21" width="11.125" style="1" customWidth="1"/>
    <col min="22" max="22" width="16.375" style="1" hidden="1" customWidth="1"/>
    <col min="23" max="23" width="15.00390625" style="1" hidden="1" customWidth="1"/>
    <col min="24" max="24" width="15.00390625" style="2" customWidth="1"/>
    <col min="25" max="25" width="15.625" style="1" hidden="1" customWidth="1"/>
    <col min="26" max="26" width="15.375" style="1" hidden="1" customWidth="1"/>
    <col min="27" max="16384" width="9.125" style="1" customWidth="1"/>
  </cols>
  <sheetData>
    <row r="1" spans="2:17" ht="17.25" hidden="1">
      <c r="B1" s="444"/>
      <c r="C1" s="444"/>
      <c r="D1" s="444"/>
      <c r="E1" s="15"/>
      <c r="F1" s="446"/>
      <c r="G1" s="446"/>
      <c r="H1" s="446"/>
      <c r="I1" s="15"/>
      <c r="J1" s="15"/>
      <c r="N1" s="4"/>
      <c r="O1" s="444"/>
      <c r="Q1" s="4"/>
    </row>
    <row r="2" spans="2:17" ht="15" hidden="1">
      <c r="B2" s="444"/>
      <c r="C2" s="444"/>
      <c r="D2" s="444"/>
      <c r="E2" s="15"/>
      <c r="F2" s="443"/>
      <c r="G2" s="443"/>
      <c r="H2" s="443"/>
      <c r="I2" s="15"/>
      <c r="J2" s="15"/>
      <c r="N2" s="4"/>
      <c r="O2" s="444"/>
      <c r="Q2" s="4"/>
    </row>
    <row r="3" spans="2:17" ht="21.75" customHeight="1" hidden="1">
      <c r="B3" s="444"/>
      <c r="C3" s="444"/>
      <c r="D3" s="444"/>
      <c r="E3" s="15"/>
      <c r="F3" s="443"/>
      <c r="G3" s="443"/>
      <c r="H3" s="443"/>
      <c r="I3" s="15"/>
      <c r="J3" s="15"/>
      <c r="N3" s="4"/>
      <c r="Q3" s="4"/>
    </row>
    <row r="4" spans="2:17" ht="15" hidden="1">
      <c r="B4" s="444"/>
      <c r="C4" s="444"/>
      <c r="D4" s="444"/>
      <c r="E4" s="15"/>
      <c r="F4" s="443"/>
      <c r="G4" s="443"/>
      <c r="H4" s="443"/>
      <c r="I4" s="15"/>
      <c r="J4" s="15"/>
      <c r="N4" s="4"/>
      <c r="O4" s="445"/>
      <c r="Q4" s="4"/>
    </row>
    <row r="5" spans="2:17" ht="18" customHeight="1" hidden="1">
      <c r="B5" s="444"/>
      <c r="C5" s="444"/>
      <c r="D5" s="444"/>
      <c r="E5" s="15"/>
      <c r="F5" s="443"/>
      <c r="G5" s="443"/>
      <c r="H5" s="443"/>
      <c r="I5" s="15"/>
      <c r="J5" s="15"/>
      <c r="N5" s="4"/>
      <c r="O5" s="415"/>
      <c r="Q5" s="4"/>
    </row>
    <row r="6" spans="2:17" ht="20.25">
      <c r="B6" s="444"/>
      <c r="C6" s="444"/>
      <c r="D6" s="444"/>
      <c r="E6" s="15"/>
      <c r="F6" s="443"/>
      <c r="G6" s="443"/>
      <c r="H6" s="443"/>
      <c r="I6" s="15"/>
      <c r="J6" s="15"/>
      <c r="N6" s="4"/>
      <c r="O6" s="437"/>
      <c r="Q6" s="4"/>
    </row>
    <row r="7" spans="2:17" ht="9" customHeight="1" hidden="1">
      <c r="B7" s="437"/>
      <c r="C7" s="437"/>
      <c r="D7" s="437"/>
      <c r="E7" s="15"/>
      <c r="F7" s="15"/>
      <c r="G7" s="15"/>
      <c r="H7" s="15"/>
      <c r="I7" s="15"/>
      <c r="J7" s="15"/>
      <c r="N7" s="4"/>
      <c r="P7" s="4"/>
      <c r="Q7" s="4"/>
    </row>
    <row r="8" spans="2:17" ht="22.5" customHeight="1" thickBot="1">
      <c r="B8" s="442" t="str">
        <f>VLOOKUP(E15,SMETKA,3,FALSE)</f>
        <v>                   ОТЧЕТ ЗА КАСОВОТО ИЗПЪЛНЕНИЕ НА СМЕТКИТЕ ЗА ЧУЖДИ СРЕДСТВА</v>
      </c>
      <c r="C8" s="441"/>
      <c r="D8" s="441"/>
      <c r="E8" s="440"/>
      <c r="F8" s="440"/>
      <c r="G8" s="440"/>
      <c r="H8" s="440"/>
      <c r="I8" s="440"/>
      <c r="J8" s="439"/>
      <c r="K8" s="438"/>
      <c r="L8" s="438"/>
      <c r="M8" s="438"/>
      <c r="N8" s="4"/>
      <c r="P8" s="4"/>
      <c r="Q8" s="4"/>
    </row>
    <row r="9" spans="2:17" ht="12" customHeight="1" thickTop="1">
      <c r="B9" s="437"/>
      <c r="C9" s="437"/>
      <c r="D9" s="437"/>
      <c r="E9" s="436"/>
      <c r="F9" s="436"/>
      <c r="G9" s="436"/>
      <c r="H9" s="436"/>
      <c r="I9" s="436"/>
      <c r="J9" s="436"/>
      <c r="K9" s="34"/>
      <c r="L9" s="34"/>
      <c r="M9" s="34"/>
      <c r="N9" s="4"/>
      <c r="P9" s="4"/>
      <c r="Q9" s="4"/>
    </row>
    <row r="10" spans="2:17" ht="18.75">
      <c r="B10" s="426"/>
      <c r="C10" s="426"/>
      <c r="D10" s="426"/>
      <c r="E10" s="15"/>
      <c r="F10" s="435"/>
      <c r="G10" s="435"/>
      <c r="H10" s="435"/>
      <c r="I10" s="15"/>
      <c r="J10" s="15"/>
      <c r="N10" s="4"/>
      <c r="O10" s="426"/>
      <c r="Q10" s="4"/>
    </row>
    <row r="11" spans="2:21" ht="23.25" customHeight="1">
      <c r="B11" s="434" t="str">
        <f>+'[1]OTCHET'!B9</f>
        <v>РЕГИОНАЛНА ИНСПЕКЦИЯ ПО ОКОЛНАТА СРЕДА И ВОДИТЕ ПЛЕВЕН</v>
      </c>
      <c r="C11" s="434"/>
      <c r="D11" s="434"/>
      <c r="E11" s="433" t="s">
        <v>174</v>
      </c>
      <c r="F11" s="432">
        <f>'[1]OTCHET'!F9</f>
        <v>45412</v>
      </c>
      <c r="G11" s="431" t="s">
        <v>173</v>
      </c>
      <c r="H11" s="430">
        <f>+'[1]OTCHET'!H9</f>
        <v>414414</v>
      </c>
      <c r="I11" s="447">
        <f>+'[1]OTCHET'!I9</f>
        <v>0</v>
      </c>
      <c r="J11" s="448"/>
      <c r="K11" s="429"/>
      <c r="L11" s="429"/>
      <c r="N11" s="4"/>
      <c r="O11" s="428"/>
      <c r="Q11" s="4"/>
      <c r="R11" s="280"/>
      <c r="S11" s="280"/>
      <c r="T11" s="280"/>
      <c r="U11" s="280"/>
    </row>
    <row r="12" spans="2:21" ht="23.25" customHeight="1">
      <c r="B12" s="427" t="s">
        <v>172</v>
      </c>
      <c r="C12" s="421"/>
      <c r="D12" s="426"/>
      <c r="E12" s="15"/>
      <c r="F12" s="425"/>
      <c r="G12" s="15"/>
      <c r="H12" s="419"/>
      <c r="I12" s="449" t="s">
        <v>171</v>
      </c>
      <c r="J12" s="449"/>
      <c r="N12" s="4"/>
      <c r="O12" s="421"/>
      <c r="Q12" s="4"/>
      <c r="R12" s="280"/>
      <c r="S12" s="280"/>
      <c r="T12" s="280"/>
      <c r="U12" s="280"/>
    </row>
    <row r="13" spans="2:21" ht="23.25" customHeight="1">
      <c r="B13" s="424" t="str">
        <f>+'[1]OTCHET'!B12</f>
        <v>Министерство на околната среда и водите</v>
      </c>
      <c r="C13" s="421"/>
      <c r="D13" s="421"/>
      <c r="E13" s="423" t="str">
        <f>+'[1]OTCHET'!E12</f>
        <v>код по ЕБК:</v>
      </c>
      <c r="F13" s="422" t="str">
        <f>+'[1]OTCHET'!F12</f>
        <v>1900</v>
      </c>
      <c r="G13" s="15"/>
      <c r="H13" s="419"/>
      <c r="I13" s="450"/>
      <c r="J13" s="450"/>
      <c r="N13" s="4"/>
      <c r="O13" s="421"/>
      <c r="Q13" s="4"/>
      <c r="R13" s="280"/>
      <c r="S13" s="280"/>
      <c r="T13" s="280"/>
      <c r="U13" s="280"/>
    </row>
    <row r="14" spans="2:21" ht="23.25" customHeight="1">
      <c r="B14" s="420" t="s">
        <v>170</v>
      </c>
      <c r="C14" s="415"/>
      <c r="D14" s="415"/>
      <c r="E14" s="415"/>
      <c r="F14" s="415"/>
      <c r="G14" s="415"/>
      <c r="H14" s="419"/>
      <c r="I14" s="450"/>
      <c r="J14" s="450"/>
      <c r="N14" s="4"/>
      <c r="O14" s="415"/>
      <c r="Q14" s="4"/>
      <c r="R14" s="280"/>
      <c r="S14" s="280"/>
      <c r="T14" s="280"/>
      <c r="U14" s="280"/>
    </row>
    <row r="15" spans="2:26" ht="21.75" customHeight="1" thickBot="1">
      <c r="B15" s="418" t="s">
        <v>169</v>
      </c>
      <c r="C15" s="410"/>
      <c r="D15" s="410"/>
      <c r="E15" s="417">
        <f>+'[1]OTCHET'!E15</f>
        <v>33</v>
      </c>
      <c r="F15" s="416" t="str">
        <f>'[1]OTCHET'!F15</f>
        <v>Чужди средства</v>
      </c>
      <c r="G15" s="415"/>
      <c r="H15" s="411"/>
      <c r="I15" s="411"/>
      <c r="J15" s="414"/>
      <c r="K15" s="413"/>
      <c r="L15" s="413"/>
      <c r="M15" s="412"/>
      <c r="N15" s="411"/>
      <c r="O15" s="410"/>
      <c r="P15" s="368"/>
      <c r="Q15" s="4"/>
      <c r="R15" s="280"/>
      <c r="S15" s="280"/>
      <c r="T15" s="280"/>
      <c r="U15" s="280"/>
      <c r="V15" s="280"/>
      <c r="W15" s="280"/>
      <c r="Y15" s="280"/>
      <c r="Z15" s="280"/>
    </row>
    <row r="16" spans="1:26" ht="16.5" thickBot="1">
      <c r="A16" s="282"/>
      <c r="B16" s="409"/>
      <c r="C16" s="409"/>
      <c r="D16" s="409"/>
      <c r="E16" s="408"/>
      <c r="F16" s="408"/>
      <c r="G16" s="408"/>
      <c r="H16" s="408"/>
      <c r="I16" s="408"/>
      <c r="J16" s="407" t="s">
        <v>168</v>
      </c>
      <c r="K16" s="406"/>
      <c r="L16" s="406"/>
      <c r="M16" s="405"/>
      <c r="N16" s="404"/>
      <c r="O16" s="403"/>
      <c r="P16" s="283"/>
      <c r="Q16" s="4"/>
      <c r="R16" s="280"/>
      <c r="S16" s="280"/>
      <c r="T16" s="280"/>
      <c r="U16" s="280"/>
      <c r="V16" s="280"/>
      <c r="W16" s="280"/>
      <c r="Y16" s="280"/>
      <c r="Z16" s="280"/>
    </row>
    <row r="17" spans="1:26" ht="22.5" customHeight="1">
      <c r="A17" s="282"/>
      <c r="B17" s="402"/>
      <c r="C17" s="401" t="s">
        <v>167</v>
      </c>
      <c r="D17" s="401"/>
      <c r="E17" s="453" t="s">
        <v>166</v>
      </c>
      <c r="F17" s="455" t="s">
        <v>165</v>
      </c>
      <c r="G17" s="400" t="s">
        <v>164</v>
      </c>
      <c r="H17" s="399"/>
      <c r="I17" s="398"/>
      <c r="J17" s="397"/>
      <c r="K17" s="396"/>
      <c r="L17" s="396"/>
      <c r="M17" s="396"/>
      <c r="N17" s="395"/>
      <c r="O17" s="394" t="s">
        <v>163</v>
      </c>
      <c r="P17" s="378"/>
      <c r="Q17" s="4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ht="47.25" customHeight="1">
      <c r="A18" s="282"/>
      <c r="B18" s="393" t="s">
        <v>162</v>
      </c>
      <c r="C18" s="392"/>
      <c r="D18" s="392"/>
      <c r="E18" s="454"/>
      <c r="F18" s="456"/>
      <c r="G18" s="391" t="s">
        <v>161</v>
      </c>
      <c r="H18" s="390" t="s">
        <v>160</v>
      </c>
      <c r="I18" s="390" t="s">
        <v>159</v>
      </c>
      <c r="J18" s="389" t="s">
        <v>158</v>
      </c>
      <c r="K18" s="388" t="s">
        <v>157</v>
      </c>
      <c r="L18" s="388" t="s">
        <v>157</v>
      </c>
      <c r="M18" s="388"/>
      <c r="N18" s="380"/>
      <c r="O18" s="387"/>
      <c r="P18" s="378"/>
      <c r="Q18" s="283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ht="15" hidden="1">
      <c r="A19" s="282"/>
      <c r="B19" s="386"/>
      <c r="C19" s="386"/>
      <c r="D19" s="386"/>
      <c r="E19" s="385"/>
      <c r="F19" s="385"/>
      <c r="G19" s="384"/>
      <c r="H19" s="383"/>
      <c r="I19" s="383"/>
      <c r="J19" s="382"/>
      <c r="K19" s="381"/>
      <c r="L19" s="381"/>
      <c r="M19" s="381"/>
      <c r="N19" s="380"/>
      <c r="O19" s="379"/>
      <c r="P19" s="378"/>
      <c r="Q19" s="283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6.5" thickBot="1">
      <c r="A20" s="282"/>
      <c r="B20" s="377" t="s">
        <v>156</v>
      </c>
      <c r="C20" s="376"/>
      <c r="D20" s="376"/>
      <c r="E20" s="375" t="s">
        <v>155</v>
      </c>
      <c r="F20" s="375" t="s">
        <v>154</v>
      </c>
      <c r="G20" s="374" t="s">
        <v>153</v>
      </c>
      <c r="H20" s="373" t="s">
        <v>152</v>
      </c>
      <c r="I20" s="373" t="s">
        <v>151</v>
      </c>
      <c r="J20" s="372" t="s">
        <v>150</v>
      </c>
      <c r="K20" s="371" t="s">
        <v>149</v>
      </c>
      <c r="L20" s="371" t="s">
        <v>148</v>
      </c>
      <c r="M20" s="371" t="s">
        <v>148</v>
      </c>
      <c r="N20" s="370"/>
      <c r="O20" s="369"/>
      <c r="P20" s="368"/>
      <c r="Q20" s="283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ht="15.75">
      <c r="A21" s="282"/>
      <c r="B21" s="367"/>
      <c r="C21" s="367"/>
      <c r="D21" s="367"/>
      <c r="E21" s="366"/>
      <c r="F21" s="366"/>
      <c r="G21" s="365"/>
      <c r="H21" s="364"/>
      <c r="I21" s="364"/>
      <c r="J21" s="363"/>
      <c r="K21" s="362"/>
      <c r="L21" s="362"/>
      <c r="M21" s="362"/>
      <c r="N21" s="361"/>
      <c r="O21" s="360"/>
      <c r="P21" s="359"/>
      <c r="Q21" s="283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19.5" thickBot="1">
      <c r="A22" s="282">
        <v>10</v>
      </c>
      <c r="B22" s="148" t="s">
        <v>147</v>
      </c>
      <c r="C22" s="358" t="s">
        <v>146</v>
      </c>
      <c r="D22" s="357"/>
      <c r="E22" s="356">
        <f aca="true" t="shared" si="0" ref="E22:J22">+E23+E25+E36+E37</f>
        <v>0</v>
      </c>
      <c r="F22" s="356">
        <f t="shared" si="0"/>
        <v>0</v>
      </c>
      <c r="G22" s="355">
        <f t="shared" si="0"/>
        <v>0</v>
      </c>
      <c r="H22" s="354">
        <f t="shared" si="0"/>
        <v>0</v>
      </c>
      <c r="I22" s="354">
        <f t="shared" si="0"/>
        <v>0</v>
      </c>
      <c r="J22" s="353">
        <f t="shared" si="0"/>
        <v>0</v>
      </c>
      <c r="K22" s="59">
        <f>+K23+K25+K35+K36+K37</f>
        <v>0</v>
      </c>
      <c r="L22" s="59">
        <f>+L23+L25+L35+L36+L37</f>
        <v>0</v>
      </c>
      <c r="M22" s="59">
        <f>+M23+M25+M35+M36</f>
        <v>0</v>
      </c>
      <c r="N22" s="352"/>
      <c r="O22" s="351" t="s">
        <v>146</v>
      </c>
      <c r="P22" s="350"/>
      <c r="Q22" s="283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ht="16.5" thickTop="1">
      <c r="A23" s="282">
        <v>15</v>
      </c>
      <c r="B23" s="349" t="s">
        <v>145</v>
      </c>
      <c r="C23" s="349" t="s">
        <v>144</v>
      </c>
      <c r="D23" s="349"/>
      <c r="E23" s="348">
        <f>'[1]OTCHET'!E22+'[1]OTCHET'!E28+'[1]OTCHET'!E33+'[1]OTCHET'!E39+'[1]OTCHET'!E47+'[1]OTCHET'!E52+'[1]OTCHET'!E58+'[1]OTCHET'!E61+'[1]OTCHET'!E64+'[1]OTCHET'!E65+'[1]OTCHET'!E72+'[1]OTCHET'!E73</f>
        <v>0</v>
      </c>
      <c r="F23" s="348">
        <f>+G23+H23+I23+J23</f>
        <v>0</v>
      </c>
      <c r="G23" s="347">
        <f>'[1]OTCHET'!G22+'[1]OTCHET'!G28+'[1]OTCHET'!G33+'[1]OTCHET'!G39+'[1]OTCHET'!G47+'[1]OTCHET'!G52+'[1]OTCHET'!G58+'[1]OTCHET'!G61+'[1]OTCHET'!G64+'[1]OTCHET'!G65+'[1]OTCHET'!G72+'[1]OTCHET'!G73</f>
        <v>0</v>
      </c>
      <c r="H23" s="346">
        <f>'[1]OTCHET'!H22+'[1]OTCHET'!H28+'[1]OTCHET'!H33+'[1]OTCHET'!H39+'[1]OTCHET'!H47+'[1]OTCHET'!H52+'[1]OTCHET'!H58+'[1]OTCHET'!H61+'[1]OTCHET'!H64+'[1]OTCHET'!H65+'[1]OTCHET'!H72+'[1]OTCHET'!H73</f>
        <v>0</v>
      </c>
      <c r="I23" s="346">
        <f>'[1]OTCHET'!I22+'[1]OTCHET'!I28+'[1]OTCHET'!I33+'[1]OTCHET'!I39+'[1]OTCHET'!I47+'[1]OTCHET'!I52+'[1]OTCHET'!I58+'[1]OTCHET'!I61+'[1]OTCHET'!I64+'[1]OTCHET'!I65+'[1]OTCHET'!I72+'[1]OTCHET'!I73</f>
        <v>0</v>
      </c>
      <c r="J23" s="345">
        <f>'[1]OTCHET'!J22+'[1]OTCHET'!J28+'[1]OTCHET'!J33+'[1]OTCHET'!J39+'[1]OTCHET'!J47+'[1]OTCHET'!J52+'[1]OTCHET'!J58+'[1]OTCHET'!J61+'[1]OTCHET'!J64+'[1]OTCHET'!J65+'[1]OTCHET'!J72+'[1]OTCHET'!J73</f>
        <v>0</v>
      </c>
      <c r="K23" s="344"/>
      <c r="L23" s="344"/>
      <c r="M23" s="344"/>
      <c r="N23" s="191"/>
      <c r="O23" s="264" t="s">
        <v>144</v>
      </c>
      <c r="P23" s="11"/>
      <c r="Q23" s="283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ht="16.5" customHeight="1" hidden="1">
      <c r="A24" s="282"/>
      <c r="B24" s="77" t="s">
        <v>143</v>
      </c>
      <c r="C24" s="77" t="s">
        <v>74</v>
      </c>
      <c r="D24" s="77"/>
      <c r="E24" s="76"/>
      <c r="F24" s="76">
        <f>+G24+H24+I24+J24</f>
        <v>0</v>
      </c>
      <c r="G24" s="75"/>
      <c r="H24" s="74"/>
      <c r="I24" s="74"/>
      <c r="J24" s="73"/>
      <c r="K24" s="256"/>
      <c r="L24" s="256"/>
      <c r="M24" s="256"/>
      <c r="N24" s="191"/>
      <c r="O24" s="71" t="s">
        <v>74</v>
      </c>
      <c r="P24" s="11"/>
      <c r="Q24" s="283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ht="16.5" thickBot="1">
      <c r="A25" s="282">
        <v>20</v>
      </c>
      <c r="B25" s="343" t="s">
        <v>142</v>
      </c>
      <c r="C25" s="343" t="s">
        <v>141</v>
      </c>
      <c r="D25" s="343"/>
      <c r="E25" s="342">
        <f aca="true" t="shared" si="1" ref="E25:M25">+E26+E30+E31+E32+E33</f>
        <v>0</v>
      </c>
      <c r="F25" s="342">
        <f t="shared" si="1"/>
        <v>0</v>
      </c>
      <c r="G25" s="341">
        <f t="shared" si="1"/>
        <v>0</v>
      </c>
      <c r="H25" s="340">
        <f t="shared" si="1"/>
        <v>0</v>
      </c>
      <c r="I25" s="340">
        <f t="shared" si="1"/>
        <v>0</v>
      </c>
      <c r="J25" s="339">
        <f t="shared" si="1"/>
        <v>0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191"/>
      <c r="O25" s="338" t="s">
        <v>141</v>
      </c>
      <c r="P25" s="11"/>
      <c r="Q25" s="283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15.75">
      <c r="A26" s="282">
        <v>25</v>
      </c>
      <c r="B26" s="337" t="s">
        <v>140</v>
      </c>
      <c r="C26" s="337" t="s">
        <v>139</v>
      </c>
      <c r="D26" s="337"/>
      <c r="E26" s="336">
        <f>'[1]OTCHET'!E74</f>
        <v>0</v>
      </c>
      <c r="F26" s="336">
        <f aca="true" t="shared" si="2" ref="F26:F37">+G26+H26+I26+J26</f>
        <v>0</v>
      </c>
      <c r="G26" s="335">
        <f>'[1]OTCHET'!G74</f>
        <v>0</v>
      </c>
      <c r="H26" s="334">
        <f>'[1]OTCHET'!H74</f>
        <v>0</v>
      </c>
      <c r="I26" s="334">
        <f>'[1]OTCHET'!I74</f>
        <v>0</v>
      </c>
      <c r="J26" s="333">
        <f>'[1]OTCHET'!J74</f>
        <v>0</v>
      </c>
      <c r="K26" s="256"/>
      <c r="L26" s="256"/>
      <c r="M26" s="256"/>
      <c r="N26" s="191"/>
      <c r="O26" s="332" t="s">
        <v>139</v>
      </c>
      <c r="P26" s="11"/>
      <c r="Q26" s="283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ht="15.75">
      <c r="A27" s="282">
        <v>26</v>
      </c>
      <c r="B27" s="330" t="s">
        <v>138</v>
      </c>
      <c r="C27" s="331" t="s">
        <v>137</v>
      </c>
      <c r="D27" s="330"/>
      <c r="E27" s="329">
        <f>'[1]OTCHET'!E75</f>
        <v>0</v>
      </c>
      <c r="F27" s="329">
        <f t="shared" si="2"/>
        <v>0</v>
      </c>
      <c r="G27" s="328">
        <f>'[1]OTCHET'!G75</f>
        <v>0</v>
      </c>
      <c r="H27" s="327">
        <f>'[1]OTCHET'!H75</f>
        <v>0</v>
      </c>
      <c r="I27" s="327">
        <f>'[1]OTCHET'!I75</f>
        <v>0</v>
      </c>
      <c r="J27" s="326">
        <f>'[1]OTCHET'!J75</f>
        <v>0</v>
      </c>
      <c r="K27" s="325"/>
      <c r="L27" s="325"/>
      <c r="M27" s="325"/>
      <c r="N27" s="191"/>
      <c r="O27" s="324" t="s">
        <v>137</v>
      </c>
      <c r="P27" s="11"/>
      <c r="Q27" s="283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15.75">
      <c r="A28" s="282">
        <v>30</v>
      </c>
      <c r="B28" s="322" t="s">
        <v>136</v>
      </c>
      <c r="C28" s="323" t="s">
        <v>135</v>
      </c>
      <c r="D28" s="322"/>
      <c r="E28" s="321">
        <f>'[1]OTCHET'!E77</f>
        <v>0</v>
      </c>
      <c r="F28" s="321">
        <f t="shared" si="2"/>
        <v>0</v>
      </c>
      <c r="G28" s="320">
        <f>'[1]OTCHET'!G77</f>
        <v>0</v>
      </c>
      <c r="H28" s="319">
        <f>'[1]OTCHET'!H77</f>
        <v>0</v>
      </c>
      <c r="I28" s="319">
        <f>'[1]OTCHET'!I77</f>
        <v>0</v>
      </c>
      <c r="J28" s="318">
        <f>'[1]OTCHET'!J77</f>
        <v>0</v>
      </c>
      <c r="K28" s="225"/>
      <c r="L28" s="225"/>
      <c r="M28" s="225"/>
      <c r="N28" s="191"/>
      <c r="O28" s="317" t="s">
        <v>135</v>
      </c>
      <c r="P28" s="11"/>
      <c r="Q28" s="283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>
      <c r="A29" s="282">
        <v>35</v>
      </c>
      <c r="B29" s="315" t="s">
        <v>134</v>
      </c>
      <c r="C29" s="316" t="s">
        <v>133</v>
      </c>
      <c r="D29" s="315"/>
      <c r="E29" s="314">
        <f>+'[1]OTCHET'!E78+'[1]OTCHET'!E79</f>
        <v>0</v>
      </c>
      <c r="F29" s="314">
        <f t="shared" si="2"/>
        <v>0</v>
      </c>
      <c r="G29" s="313">
        <f>+'[1]OTCHET'!G78+'[1]OTCHET'!G79</f>
        <v>0</v>
      </c>
      <c r="H29" s="312">
        <f>+'[1]OTCHET'!H78+'[1]OTCHET'!H79</f>
        <v>0</v>
      </c>
      <c r="I29" s="312">
        <f>+'[1]OTCHET'!I78+'[1]OTCHET'!I79</f>
        <v>0</v>
      </c>
      <c r="J29" s="311">
        <f>+'[1]OTCHET'!J78+'[1]OTCHET'!J79</f>
        <v>0</v>
      </c>
      <c r="K29" s="225"/>
      <c r="L29" s="225"/>
      <c r="M29" s="225"/>
      <c r="N29" s="191"/>
      <c r="O29" s="310" t="s">
        <v>133</v>
      </c>
      <c r="P29" s="11"/>
      <c r="Q29" s="283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ht="15.75">
      <c r="A30" s="282">
        <v>40</v>
      </c>
      <c r="B30" s="309" t="s">
        <v>132</v>
      </c>
      <c r="C30" s="309" t="s">
        <v>131</v>
      </c>
      <c r="D30" s="309"/>
      <c r="E30" s="308">
        <f>'[1]OTCHET'!E90+'[1]OTCHET'!E93+'[1]OTCHET'!E94</f>
        <v>0</v>
      </c>
      <c r="F30" s="308">
        <f t="shared" si="2"/>
        <v>0</v>
      </c>
      <c r="G30" s="229">
        <f>'[1]OTCHET'!G90+'[1]OTCHET'!G93+'[1]OTCHET'!G94</f>
        <v>0</v>
      </c>
      <c r="H30" s="228">
        <f>'[1]OTCHET'!H90+'[1]OTCHET'!H93+'[1]OTCHET'!H94</f>
        <v>0</v>
      </c>
      <c r="I30" s="228">
        <f>'[1]OTCHET'!I90+'[1]OTCHET'!I93+'[1]OTCHET'!I94</f>
        <v>0</v>
      </c>
      <c r="J30" s="227">
        <f>'[1]OTCHET'!J90+'[1]OTCHET'!J93+'[1]OTCHET'!J94</f>
        <v>0</v>
      </c>
      <c r="K30" s="225"/>
      <c r="L30" s="225"/>
      <c r="M30" s="225"/>
      <c r="N30" s="191"/>
      <c r="O30" s="307" t="s">
        <v>131</v>
      </c>
      <c r="P30" s="11"/>
      <c r="Q30" s="283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ht="15.75">
      <c r="A31" s="282">
        <v>45</v>
      </c>
      <c r="B31" s="306" t="s">
        <v>130</v>
      </c>
      <c r="C31" s="306" t="s">
        <v>129</v>
      </c>
      <c r="D31" s="306"/>
      <c r="E31" s="83">
        <f>'[1]OTCHET'!E106</f>
        <v>0</v>
      </c>
      <c r="F31" s="83">
        <f t="shared" si="2"/>
        <v>0</v>
      </c>
      <c r="G31" s="82">
        <f>'[1]OTCHET'!G106</f>
        <v>0</v>
      </c>
      <c r="H31" s="81">
        <f>'[1]OTCHET'!H106</f>
        <v>0</v>
      </c>
      <c r="I31" s="81">
        <f>'[1]OTCHET'!I106</f>
        <v>0</v>
      </c>
      <c r="J31" s="80">
        <f>'[1]OTCHET'!J106</f>
        <v>0</v>
      </c>
      <c r="K31" s="225"/>
      <c r="L31" s="225"/>
      <c r="M31" s="225"/>
      <c r="N31" s="191"/>
      <c r="O31" s="79" t="s">
        <v>129</v>
      </c>
      <c r="P31" s="11"/>
      <c r="Q31" s="283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1:26" ht="15.75">
      <c r="A32" s="282">
        <v>50</v>
      </c>
      <c r="B32" s="306" t="s">
        <v>128</v>
      </c>
      <c r="C32" s="306" t="s">
        <v>127</v>
      </c>
      <c r="D32" s="306"/>
      <c r="E32" s="83">
        <f>'[1]OTCHET'!E110+'[1]OTCHET'!E119+'[1]OTCHET'!E135+'[1]OTCHET'!E136</f>
        <v>0</v>
      </c>
      <c r="F32" s="83">
        <f t="shared" si="2"/>
        <v>0</v>
      </c>
      <c r="G32" s="82">
        <f>'[1]OTCHET'!G110+'[1]OTCHET'!G119+'[1]OTCHET'!G135+'[1]OTCHET'!G136</f>
        <v>0</v>
      </c>
      <c r="H32" s="81">
        <f>'[1]OTCHET'!H110+'[1]OTCHET'!H119+'[1]OTCHET'!H135+'[1]OTCHET'!H136</f>
        <v>0</v>
      </c>
      <c r="I32" s="81">
        <f>'[1]OTCHET'!I110+'[1]OTCHET'!I119+'[1]OTCHET'!I135+'[1]OTCHET'!I136</f>
        <v>0</v>
      </c>
      <c r="J32" s="80">
        <f>'[1]OTCHET'!J110+'[1]OTCHET'!J119+'[1]OTCHET'!J135+'[1]OTCHET'!J136</f>
        <v>0</v>
      </c>
      <c r="K32" s="218"/>
      <c r="L32" s="218"/>
      <c r="M32" s="218"/>
      <c r="N32" s="191"/>
      <c r="O32" s="79" t="s">
        <v>127</v>
      </c>
      <c r="P32" s="11"/>
      <c r="Q32" s="283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16.5" thickBot="1">
      <c r="A33" s="282">
        <v>51</v>
      </c>
      <c r="B33" s="304" t="s">
        <v>126</v>
      </c>
      <c r="C33" s="305" t="s">
        <v>125</v>
      </c>
      <c r="D33" s="304"/>
      <c r="E33" s="76">
        <f>'[1]OTCHET'!E123</f>
        <v>0</v>
      </c>
      <c r="F33" s="76">
        <f t="shared" si="2"/>
        <v>0</v>
      </c>
      <c r="G33" s="75">
        <f>'[1]OTCHET'!G123</f>
        <v>0</v>
      </c>
      <c r="H33" s="74">
        <f>'[1]OTCHET'!H123</f>
        <v>0</v>
      </c>
      <c r="I33" s="74">
        <f>'[1]OTCHET'!I123</f>
        <v>0</v>
      </c>
      <c r="J33" s="73">
        <f>'[1]OTCHET'!J123</f>
        <v>0</v>
      </c>
      <c r="K33" s="218"/>
      <c r="L33" s="218"/>
      <c r="M33" s="218"/>
      <c r="N33" s="191"/>
      <c r="O33" s="71" t="s">
        <v>125</v>
      </c>
      <c r="P33" s="11"/>
      <c r="Q33" s="283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1:26" ht="16.5" customHeight="1" hidden="1" thickBot="1">
      <c r="A34" s="282">
        <v>52</v>
      </c>
      <c r="B34" s="206"/>
      <c r="C34" s="303"/>
      <c r="D34" s="303"/>
      <c r="E34" s="302"/>
      <c r="F34" s="302">
        <f t="shared" si="2"/>
        <v>0</v>
      </c>
      <c r="G34" s="301"/>
      <c r="H34" s="300"/>
      <c r="I34" s="300"/>
      <c r="J34" s="299"/>
      <c r="K34" s="218"/>
      <c r="L34" s="218"/>
      <c r="M34" s="218"/>
      <c r="N34" s="191"/>
      <c r="O34" s="298"/>
      <c r="P34" s="11"/>
      <c r="Q34" s="283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ht="16.5" customHeight="1" hidden="1" thickBot="1">
      <c r="A35" s="282"/>
      <c r="B35" s="297"/>
      <c r="C35" s="297"/>
      <c r="D35" s="297"/>
      <c r="E35" s="296"/>
      <c r="F35" s="296">
        <f t="shared" si="2"/>
        <v>0</v>
      </c>
      <c r="G35" s="295"/>
      <c r="H35" s="294"/>
      <c r="I35" s="294"/>
      <c r="J35" s="293"/>
      <c r="K35" s="292"/>
      <c r="L35" s="292"/>
      <c r="M35" s="292"/>
      <c r="N35" s="191"/>
      <c r="O35" s="291"/>
      <c r="P35" s="11"/>
      <c r="Q35" s="283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16.5" thickBot="1">
      <c r="A36" s="282">
        <v>60</v>
      </c>
      <c r="B36" s="290" t="s">
        <v>124</v>
      </c>
      <c r="C36" s="290" t="s">
        <v>123</v>
      </c>
      <c r="D36" s="290"/>
      <c r="E36" s="289">
        <f>+'[1]OTCHET'!E137</f>
        <v>0</v>
      </c>
      <c r="F36" s="289">
        <f t="shared" si="2"/>
        <v>0</v>
      </c>
      <c r="G36" s="288">
        <f>+'[1]OTCHET'!G137</f>
        <v>0</v>
      </c>
      <c r="H36" s="287">
        <f>+'[1]OTCHET'!H137</f>
        <v>0</v>
      </c>
      <c r="I36" s="287">
        <f>+'[1]OTCHET'!I137</f>
        <v>0</v>
      </c>
      <c r="J36" s="286">
        <f>+'[1]OTCHET'!J137</f>
        <v>0</v>
      </c>
      <c r="K36" s="285"/>
      <c r="L36" s="285"/>
      <c r="M36" s="285"/>
      <c r="N36" s="62"/>
      <c r="O36" s="284" t="s">
        <v>123</v>
      </c>
      <c r="P36" s="11"/>
      <c r="Q36" s="283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1:26" ht="15.75">
      <c r="A37" s="282">
        <v>65</v>
      </c>
      <c r="B37" s="179" t="s">
        <v>122</v>
      </c>
      <c r="C37" s="179" t="s">
        <v>121</v>
      </c>
      <c r="D37" s="179"/>
      <c r="E37" s="177">
        <f>'[1]OTCHET'!E140+'[1]OTCHET'!E149+'[1]OTCHET'!E158</f>
        <v>0</v>
      </c>
      <c r="F37" s="177">
        <f t="shared" si="2"/>
        <v>0</v>
      </c>
      <c r="G37" s="176">
        <f>'[1]OTCHET'!G140+'[1]OTCHET'!G149+'[1]OTCHET'!G158</f>
        <v>0</v>
      </c>
      <c r="H37" s="175">
        <f>'[1]OTCHET'!H140+'[1]OTCHET'!H149+'[1]OTCHET'!H158</f>
        <v>0</v>
      </c>
      <c r="I37" s="175">
        <f>'[1]OTCHET'!I140+'[1]OTCHET'!I149+'[1]OTCHET'!I158</f>
        <v>0</v>
      </c>
      <c r="J37" s="174">
        <f>'[1]OTCHET'!J140+'[1]OTCHET'!J149+'[1]OTCHET'!J158</f>
        <v>0</v>
      </c>
      <c r="K37" s="281"/>
      <c r="L37" s="281"/>
      <c r="M37" s="281"/>
      <c r="N37" s="62"/>
      <c r="O37" s="172" t="s">
        <v>121</v>
      </c>
      <c r="P37" s="11"/>
      <c r="Q37" s="1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19.5" thickBot="1">
      <c r="A38" s="4">
        <v>70</v>
      </c>
      <c r="B38" s="279" t="s">
        <v>120</v>
      </c>
      <c r="C38" s="278" t="s">
        <v>119</v>
      </c>
      <c r="D38" s="277"/>
      <c r="E38" s="276">
        <f aca="true" t="shared" si="3" ref="E38:J38">E39+E43+E44+E46+SUM(E48:E52)+E55</f>
        <v>0</v>
      </c>
      <c r="F38" s="276">
        <f t="shared" si="3"/>
        <v>0</v>
      </c>
      <c r="G38" s="275">
        <f t="shared" si="3"/>
        <v>0</v>
      </c>
      <c r="H38" s="274">
        <f t="shared" si="3"/>
        <v>0</v>
      </c>
      <c r="I38" s="274">
        <f t="shared" si="3"/>
        <v>0</v>
      </c>
      <c r="J38" s="273">
        <f t="shared" si="3"/>
        <v>0</v>
      </c>
      <c r="K38" s="272">
        <f>SUM(K40:K54)-K45-K47-K53</f>
        <v>0</v>
      </c>
      <c r="L38" s="272">
        <f>SUM(L40:L54)-L45-L47-L53</f>
        <v>0</v>
      </c>
      <c r="M38" s="272">
        <f>SUM(M40:M53)-M45-M52</f>
        <v>0</v>
      </c>
      <c r="N38" s="191"/>
      <c r="O38" s="271" t="s">
        <v>119</v>
      </c>
      <c r="P38" s="54"/>
      <c r="Q38" s="40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Bot="1" thickTop="1">
      <c r="A39" s="4">
        <v>75</v>
      </c>
      <c r="B39" s="269" t="s">
        <v>118</v>
      </c>
      <c r="C39" s="270" t="s">
        <v>115</v>
      </c>
      <c r="D39" s="269"/>
      <c r="E39" s="268">
        <f aca="true" t="shared" si="4" ref="E39:J39">SUM(E40:E42)</f>
        <v>0</v>
      </c>
      <c r="F39" s="268">
        <f t="shared" si="4"/>
        <v>0</v>
      </c>
      <c r="G39" s="267">
        <f t="shared" si="4"/>
        <v>0</v>
      </c>
      <c r="H39" s="266">
        <f t="shared" si="4"/>
        <v>0</v>
      </c>
      <c r="I39" s="266">
        <f t="shared" si="4"/>
        <v>0</v>
      </c>
      <c r="J39" s="265">
        <f t="shared" si="4"/>
        <v>0</v>
      </c>
      <c r="K39" s="256"/>
      <c r="L39" s="256"/>
      <c r="M39" s="256"/>
      <c r="N39" s="52"/>
      <c r="O39" s="264" t="s">
        <v>117</v>
      </c>
      <c r="P39" s="54"/>
      <c r="Q39" s="40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3" t="s">
        <v>116</v>
      </c>
      <c r="C40" s="262" t="s">
        <v>115</v>
      </c>
      <c r="D40" s="261"/>
      <c r="E40" s="260">
        <f>'[1]OTCHET'!E187</f>
        <v>0</v>
      </c>
      <c r="F40" s="260">
        <f aca="true" t="shared" si="5" ref="F40:F55">+G40+H40+I40+J40</f>
        <v>0</v>
      </c>
      <c r="G40" s="259">
        <f>'[1]OTCHET'!G187</f>
        <v>0</v>
      </c>
      <c r="H40" s="258">
        <f>'[1]OTCHET'!H187</f>
        <v>0</v>
      </c>
      <c r="I40" s="258">
        <f>'[1]OTCHET'!I187</f>
        <v>0</v>
      </c>
      <c r="J40" s="257">
        <f>'[1]OTCHET'!J187</f>
        <v>0</v>
      </c>
      <c r="K40" s="256"/>
      <c r="L40" s="256"/>
      <c r="M40" s="256"/>
      <c r="N40" s="52"/>
      <c r="O40" s="237" t="s">
        <v>115</v>
      </c>
      <c r="P40" s="54"/>
      <c r="Q40" s="40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5" t="s">
        <v>114</v>
      </c>
      <c r="C41" s="254" t="s">
        <v>113</v>
      </c>
      <c r="D41" s="253"/>
      <c r="E41" s="252">
        <f>'[1]OTCHET'!E190</f>
        <v>0</v>
      </c>
      <c r="F41" s="252">
        <f t="shared" si="5"/>
        <v>0</v>
      </c>
      <c r="G41" s="251">
        <f>'[1]OTCHET'!G190</f>
        <v>0</v>
      </c>
      <c r="H41" s="250">
        <f>'[1]OTCHET'!H190</f>
        <v>0</v>
      </c>
      <c r="I41" s="250">
        <f>'[1]OTCHET'!I190</f>
        <v>0</v>
      </c>
      <c r="J41" s="249">
        <f>'[1]OTCHET'!J190</f>
        <v>0</v>
      </c>
      <c r="K41" s="225"/>
      <c r="L41" s="225"/>
      <c r="M41" s="225"/>
      <c r="N41" s="52"/>
      <c r="O41" s="79" t="s">
        <v>113</v>
      </c>
      <c r="P41" s="54"/>
      <c r="Q41" s="40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48" t="s">
        <v>112</v>
      </c>
      <c r="C42" s="247" t="s">
        <v>111</v>
      </c>
      <c r="D42" s="246"/>
      <c r="E42" s="245">
        <f>+'[1]OTCHET'!E196+'[1]OTCHET'!E204</f>
        <v>0</v>
      </c>
      <c r="F42" s="245">
        <f t="shared" si="5"/>
        <v>0</v>
      </c>
      <c r="G42" s="244">
        <f>+'[1]OTCHET'!G196+'[1]OTCHET'!G204</f>
        <v>0</v>
      </c>
      <c r="H42" s="243">
        <f>+'[1]OTCHET'!H196+'[1]OTCHET'!H204</f>
        <v>0</v>
      </c>
      <c r="I42" s="243">
        <f>+'[1]OTCHET'!I196+'[1]OTCHET'!I204</f>
        <v>0</v>
      </c>
      <c r="J42" s="242">
        <f>+'[1]OTCHET'!J196+'[1]OTCHET'!J204</f>
        <v>0</v>
      </c>
      <c r="K42" s="225"/>
      <c r="L42" s="225"/>
      <c r="M42" s="225"/>
      <c r="N42" s="52"/>
      <c r="O42" s="79" t="s">
        <v>111</v>
      </c>
      <c r="P42" s="54"/>
      <c r="Q42" s="40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0" t="s">
        <v>110</v>
      </c>
      <c r="C43" s="99" t="s">
        <v>109</v>
      </c>
      <c r="D43" s="100"/>
      <c r="E43" s="241">
        <f>+'[1]OTCHET'!E205+'[1]OTCHET'!E223+'[1]OTCHET'!E274</f>
        <v>0</v>
      </c>
      <c r="F43" s="241">
        <f t="shared" si="5"/>
        <v>0</v>
      </c>
      <c r="G43" s="240">
        <f>+'[1]OTCHET'!G205+'[1]OTCHET'!G223+'[1]OTCHET'!G274</f>
        <v>0</v>
      </c>
      <c r="H43" s="239">
        <f>+'[1]OTCHET'!H205+'[1]OTCHET'!H223+'[1]OTCHET'!H274</f>
        <v>0</v>
      </c>
      <c r="I43" s="239">
        <f>+'[1]OTCHET'!I205+'[1]OTCHET'!I223+'[1]OTCHET'!I274</f>
        <v>0</v>
      </c>
      <c r="J43" s="238">
        <f>+'[1]OTCHET'!J205+'[1]OTCHET'!J223+'[1]OTCHET'!J274</f>
        <v>0</v>
      </c>
      <c r="K43" s="225"/>
      <c r="L43" s="225"/>
      <c r="M43" s="225"/>
      <c r="N43" s="52"/>
      <c r="O43" s="79" t="s">
        <v>109</v>
      </c>
      <c r="P43" s="54"/>
      <c r="Q43" s="40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0" t="s">
        <v>108</v>
      </c>
      <c r="C44" s="77" t="s">
        <v>107</v>
      </c>
      <c r="D44" s="120"/>
      <c r="E44" s="76">
        <f>+'[1]OTCHET'!E227+'[1]OTCHET'!E233+'[1]OTCHET'!E236+'[1]OTCHET'!E237+'[1]OTCHET'!E238+'[1]OTCHET'!E239+'[1]OTCHET'!E243</f>
        <v>0</v>
      </c>
      <c r="F44" s="76">
        <f t="shared" si="5"/>
        <v>0</v>
      </c>
      <c r="G44" s="75">
        <f>+'[1]OTCHET'!G227+'[1]OTCHET'!G233+'[1]OTCHET'!G236+'[1]OTCHET'!G237+'[1]OTCHET'!G238+'[1]OTCHET'!G239+'[1]OTCHET'!G243</f>
        <v>0</v>
      </c>
      <c r="H44" s="74">
        <f>+'[1]OTCHET'!H227+'[1]OTCHET'!H233+'[1]OTCHET'!H236+'[1]OTCHET'!H237+'[1]OTCHET'!H238+'[1]OTCHET'!H239+'[1]OTCHET'!H243</f>
        <v>0</v>
      </c>
      <c r="I44" s="74">
        <f>+'[1]OTCHET'!I227+'[1]OTCHET'!I233+'[1]OTCHET'!I236+'[1]OTCHET'!I237+'[1]OTCHET'!I238+'[1]OTCHET'!I239+'[1]OTCHET'!I243</f>
        <v>0</v>
      </c>
      <c r="J44" s="73">
        <f>+'[1]OTCHET'!J227+'[1]OTCHET'!J233+'[1]OTCHET'!J236+'[1]OTCHET'!J237+'[1]OTCHET'!J238+'[1]OTCHET'!J239+'[1]OTCHET'!J243</f>
        <v>0</v>
      </c>
      <c r="K44" s="225"/>
      <c r="L44" s="225"/>
      <c r="M44" s="225"/>
      <c r="N44" s="52"/>
      <c r="O44" s="71" t="s">
        <v>107</v>
      </c>
      <c r="P44" s="54"/>
      <c r="Q44" s="40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6" t="s">
        <v>106</v>
      </c>
      <c r="C45" s="236" t="s">
        <v>105</v>
      </c>
      <c r="D45" s="236"/>
      <c r="E45" s="235">
        <f>+'[1]OTCHET'!E236+'[1]OTCHET'!E237+'[1]OTCHET'!E238+'[1]OTCHET'!E239+'[1]OTCHET'!E246+'[1]OTCHET'!E247+'[1]OTCHET'!E251</f>
        <v>0</v>
      </c>
      <c r="F45" s="235">
        <f t="shared" si="5"/>
        <v>0</v>
      </c>
      <c r="G45" s="234">
        <f>+'[1]OTCHET'!G236+'[1]OTCHET'!G237+'[1]OTCHET'!G238+'[1]OTCHET'!G239+'[1]OTCHET'!G246+'[1]OTCHET'!G247+'[1]OTCHET'!G251</f>
        <v>0</v>
      </c>
      <c r="H45" s="233">
        <f>+'[1]OTCHET'!H236+'[1]OTCHET'!H237+'[1]OTCHET'!H238+'[1]OTCHET'!H239+'[1]OTCHET'!H246+'[1]OTCHET'!H247+'[1]OTCHET'!H251</f>
        <v>0</v>
      </c>
      <c r="I45" s="232">
        <f>+'[1]OTCHET'!I236+'[1]OTCHET'!I237+'[1]OTCHET'!I238+'[1]OTCHET'!I239+'[1]OTCHET'!I246+'[1]OTCHET'!I247+'[1]OTCHET'!I251</f>
        <v>0</v>
      </c>
      <c r="J45" s="231">
        <f>+'[1]OTCHET'!J236+'[1]OTCHET'!J237+'[1]OTCHET'!J238+'[1]OTCHET'!J239+'[1]OTCHET'!J246+'[1]OTCHET'!J247+'[1]OTCHET'!J251</f>
        <v>0</v>
      </c>
      <c r="K45" s="225"/>
      <c r="L45" s="225"/>
      <c r="M45" s="225"/>
      <c r="N45" s="52"/>
      <c r="O45" s="230" t="s">
        <v>105</v>
      </c>
      <c r="P45" s="54"/>
      <c r="Q45" s="40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0" t="s">
        <v>104</v>
      </c>
      <c r="C46" s="99" t="s">
        <v>103</v>
      </c>
      <c r="D46" s="100"/>
      <c r="E46" s="241">
        <f>+'[1]OTCHET'!E258+'[1]OTCHET'!E259+'[1]OTCHET'!E260+'[1]OTCHET'!E261</f>
        <v>0</v>
      </c>
      <c r="F46" s="241">
        <f t="shared" si="5"/>
        <v>0</v>
      </c>
      <c r="G46" s="240">
        <f>+'[1]OTCHET'!G258+'[1]OTCHET'!G259+'[1]OTCHET'!G260+'[1]OTCHET'!G261</f>
        <v>0</v>
      </c>
      <c r="H46" s="239">
        <f>+'[1]OTCHET'!H258+'[1]OTCHET'!H259+'[1]OTCHET'!H260+'[1]OTCHET'!H261</f>
        <v>0</v>
      </c>
      <c r="I46" s="239">
        <f>+'[1]OTCHET'!I258+'[1]OTCHET'!I259+'[1]OTCHET'!I260+'[1]OTCHET'!I261</f>
        <v>0</v>
      </c>
      <c r="J46" s="238">
        <f>+'[1]OTCHET'!J258+'[1]OTCHET'!J259+'[1]OTCHET'!J260+'[1]OTCHET'!J261</f>
        <v>0</v>
      </c>
      <c r="K46" s="225"/>
      <c r="L46" s="225"/>
      <c r="M46" s="225"/>
      <c r="N46" s="52"/>
      <c r="O46" s="237" t="s">
        <v>103</v>
      </c>
      <c r="P46" s="54"/>
      <c r="Q46" s="40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6" t="s">
        <v>102</v>
      </c>
      <c r="C47" s="236" t="s">
        <v>101</v>
      </c>
      <c r="D47" s="236"/>
      <c r="E47" s="235">
        <f>+'[1]OTCHET'!E259</f>
        <v>0</v>
      </c>
      <c r="F47" s="235">
        <f t="shared" si="5"/>
        <v>0</v>
      </c>
      <c r="G47" s="234">
        <f>+'[1]OTCHET'!G259</f>
        <v>0</v>
      </c>
      <c r="H47" s="233">
        <f>+'[1]OTCHET'!H259</f>
        <v>0</v>
      </c>
      <c r="I47" s="232">
        <f>+'[1]OTCHET'!I259</f>
        <v>0</v>
      </c>
      <c r="J47" s="231">
        <f>+'[1]OTCHET'!J259</f>
        <v>0</v>
      </c>
      <c r="K47" s="225"/>
      <c r="L47" s="225"/>
      <c r="M47" s="225"/>
      <c r="N47" s="52"/>
      <c r="O47" s="230" t="s">
        <v>101</v>
      </c>
      <c r="P47" s="54"/>
      <c r="Q47" s="40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4" t="s">
        <v>100</v>
      </c>
      <c r="C48" s="84" t="s">
        <v>99</v>
      </c>
      <c r="D48" s="92"/>
      <c r="E48" s="83">
        <f>+'[1]OTCHET'!E268+'[1]OTCHET'!E272+'[1]OTCHET'!E273</f>
        <v>0</v>
      </c>
      <c r="F48" s="83">
        <f t="shared" si="5"/>
        <v>0</v>
      </c>
      <c r="G48" s="229">
        <f>+'[1]OTCHET'!G268+'[1]OTCHET'!G272+'[1]OTCHET'!G273</f>
        <v>0</v>
      </c>
      <c r="H48" s="228">
        <f>+'[1]OTCHET'!H268+'[1]OTCHET'!H272+'[1]OTCHET'!H273</f>
        <v>0</v>
      </c>
      <c r="I48" s="228">
        <f>+'[1]OTCHET'!I268+'[1]OTCHET'!I272+'[1]OTCHET'!I273</f>
        <v>0</v>
      </c>
      <c r="J48" s="227">
        <f>+'[1]OTCHET'!J268+'[1]OTCHET'!J272+'[1]OTCHET'!J273</f>
        <v>0</v>
      </c>
      <c r="K48" s="225"/>
      <c r="L48" s="225"/>
      <c r="M48" s="225"/>
      <c r="N48" s="52"/>
      <c r="O48" s="79" t="s">
        <v>98</v>
      </c>
      <c r="P48" s="54"/>
      <c r="Q48" s="40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4" t="s">
        <v>97</v>
      </c>
      <c r="C49" s="84" t="s">
        <v>96</v>
      </c>
      <c r="D49" s="92"/>
      <c r="E49" s="83">
        <f>'[1]OTCHET'!E278+'[1]OTCHET'!E279+'[1]OTCHET'!E287+'[1]OTCHET'!E290</f>
        <v>0</v>
      </c>
      <c r="F49" s="83">
        <f t="shared" si="5"/>
        <v>0</v>
      </c>
      <c r="G49" s="82">
        <f>'[1]OTCHET'!G278+'[1]OTCHET'!G279+'[1]OTCHET'!G287+'[1]OTCHET'!G290</f>
        <v>0</v>
      </c>
      <c r="H49" s="81">
        <f>'[1]OTCHET'!H278+'[1]OTCHET'!H279+'[1]OTCHET'!H287+'[1]OTCHET'!H290</f>
        <v>0</v>
      </c>
      <c r="I49" s="81">
        <f>'[1]OTCHET'!I278+'[1]OTCHET'!I279+'[1]OTCHET'!I287+'[1]OTCHET'!I290</f>
        <v>0</v>
      </c>
      <c r="J49" s="80">
        <f>'[1]OTCHET'!J278+'[1]OTCHET'!J279+'[1]OTCHET'!J287+'[1]OTCHET'!J290</f>
        <v>0</v>
      </c>
      <c r="K49" s="225"/>
      <c r="L49" s="225"/>
      <c r="M49" s="225"/>
      <c r="N49" s="52"/>
      <c r="O49" s="79" t="s">
        <v>96</v>
      </c>
      <c r="P49" s="54"/>
      <c r="Q49" s="40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4" t="s">
        <v>95</v>
      </c>
      <c r="C50" s="84" t="s">
        <v>94</v>
      </c>
      <c r="D50" s="84"/>
      <c r="E50" s="83">
        <f>+'[1]OTCHET'!E291</f>
        <v>0</v>
      </c>
      <c r="F50" s="83">
        <f t="shared" si="5"/>
        <v>0</v>
      </c>
      <c r="G50" s="82">
        <f>+'[1]OTCHET'!G291</f>
        <v>0</v>
      </c>
      <c r="H50" s="81">
        <f>+'[1]OTCHET'!H291</f>
        <v>0</v>
      </c>
      <c r="I50" s="81">
        <f>+'[1]OTCHET'!I291</f>
        <v>0</v>
      </c>
      <c r="J50" s="80">
        <f>+'[1]OTCHET'!J291</f>
        <v>0</v>
      </c>
      <c r="K50" s="225"/>
      <c r="L50" s="225"/>
      <c r="M50" s="225"/>
      <c r="N50" s="52"/>
      <c r="O50" s="79" t="s">
        <v>94</v>
      </c>
      <c r="P50" s="54"/>
      <c r="Q50" s="40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0" t="s">
        <v>93</v>
      </c>
      <c r="C51" s="226" t="s">
        <v>90</v>
      </c>
      <c r="D51" s="77"/>
      <c r="E51" s="76">
        <f>+'[1]OTCHET'!E275</f>
        <v>0</v>
      </c>
      <c r="F51" s="76">
        <f t="shared" si="5"/>
        <v>0</v>
      </c>
      <c r="G51" s="75">
        <f>+'[1]OTCHET'!G275</f>
        <v>0</v>
      </c>
      <c r="H51" s="74">
        <f>+'[1]OTCHET'!H275</f>
        <v>0</v>
      </c>
      <c r="I51" s="74">
        <f>+'[1]OTCHET'!I275</f>
        <v>0</v>
      </c>
      <c r="J51" s="73">
        <f>+'[1]OTCHET'!J275</f>
        <v>0</v>
      </c>
      <c r="K51" s="225"/>
      <c r="L51" s="225"/>
      <c r="M51" s="225"/>
      <c r="N51" s="52"/>
      <c r="O51" s="79" t="s">
        <v>92</v>
      </c>
      <c r="P51" s="54"/>
      <c r="Q51" s="40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0" t="s">
        <v>91</v>
      </c>
      <c r="C52" s="226" t="s">
        <v>90</v>
      </c>
      <c r="D52" s="77"/>
      <c r="E52" s="76">
        <f>+'[1]OTCHET'!E296</f>
        <v>0</v>
      </c>
      <c r="F52" s="76">
        <f t="shared" si="5"/>
        <v>0</v>
      </c>
      <c r="G52" s="75">
        <f>+'[1]OTCHET'!G296</f>
        <v>0</v>
      </c>
      <c r="H52" s="74">
        <f>+'[1]OTCHET'!H296</f>
        <v>0</v>
      </c>
      <c r="I52" s="74">
        <f>+'[1]OTCHET'!I296</f>
        <v>0</v>
      </c>
      <c r="J52" s="73">
        <f>+'[1]OTCHET'!J296</f>
        <v>0</v>
      </c>
      <c r="K52" s="225"/>
      <c r="L52" s="225"/>
      <c r="M52" s="225"/>
      <c r="N52" s="52"/>
      <c r="O52" s="71" t="s">
        <v>90</v>
      </c>
      <c r="P52" s="54"/>
      <c r="Q52" s="40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4" t="s">
        <v>89</v>
      </c>
      <c r="C53" s="224" t="s">
        <v>88</v>
      </c>
      <c r="D53" s="223"/>
      <c r="E53" s="222">
        <f>'[1]OTCHET'!E297</f>
        <v>0</v>
      </c>
      <c r="F53" s="222">
        <f t="shared" si="5"/>
        <v>0</v>
      </c>
      <c r="G53" s="221">
        <f>'[1]OTCHET'!G297</f>
        <v>0</v>
      </c>
      <c r="H53" s="220">
        <f>'[1]OTCHET'!H297</f>
        <v>0</v>
      </c>
      <c r="I53" s="220">
        <f>'[1]OTCHET'!I297</f>
        <v>0</v>
      </c>
      <c r="J53" s="219">
        <f>'[1]OTCHET'!J297</f>
        <v>0</v>
      </c>
      <c r="K53" s="218"/>
      <c r="L53" s="218"/>
      <c r="M53" s="218"/>
      <c r="N53" s="52"/>
      <c r="O53" s="217" t="s">
        <v>88</v>
      </c>
      <c r="P53" s="54"/>
      <c r="Q53" s="40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6" t="s">
        <v>87</v>
      </c>
      <c r="C54" s="215" t="s">
        <v>86</v>
      </c>
      <c r="D54" s="214"/>
      <c r="E54" s="213">
        <f>'[1]OTCHET'!E299</f>
        <v>0</v>
      </c>
      <c r="F54" s="213">
        <f t="shared" si="5"/>
        <v>0</v>
      </c>
      <c r="G54" s="212">
        <f>'[1]OTCHET'!G299</f>
        <v>0</v>
      </c>
      <c r="H54" s="211">
        <f>'[1]OTCHET'!H299</f>
        <v>0</v>
      </c>
      <c r="I54" s="211">
        <f>'[1]OTCHET'!I299</f>
        <v>0</v>
      </c>
      <c r="J54" s="210">
        <f>'[1]OTCHET'!J299</f>
        <v>0</v>
      </c>
      <c r="K54" s="209"/>
      <c r="L54" s="209"/>
      <c r="M54" s="208"/>
      <c r="N54" s="52"/>
      <c r="O54" s="207" t="s">
        <v>86</v>
      </c>
      <c r="P54" s="54"/>
      <c r="Q54" s="40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0">
        <v>127</v>
      </c>
      <c r="B55" s="206" t="s">
        <v>85</v>
      </c>
      <c r="C55" s="206" t="s">
        <v>84</v>
      </c>
      <c r="D55" s="205"/>
      <c r="E55" s="204">
        <f>+'[1]OTCHET'!E300</f>
        <v>0</v>
      </c>
      <c r="F55" s="204">
        <f t="shared" si="5"/>
        <v>0</v>
      </c>
      <c r="G55" s="203">
        <f>+'[1]OTCHET'!G300</f>
        <v>0</v>
      </c>
      <c r="H55" s="202">
        <f>+'[1]OTCHET'!H300</f>
        <v>0</v>
      </c>
      <c r="I55" s="202">
        <f>+'[1]OTCHET'!I300</f>
        <v>0</v>
      </c>
      <c r="J55" s="201">
        <f>+'[1]OTCHET'!J300</f>
        <v>0</v>
      </c>
      <c r="K55" s="200"/>
      <c r="L55" s="200"/>
      <c r="M55" s="150"/>
      <c r="N55" s="62"/>
      <c r="O55" s="199" t="s">
        <v>84</v>
      </c>
      <c r="P55" s="54"/>
      <c r="Q55" s="40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198" t="s">
        <v>83</v>
      </c>
      <c r="C56" s="197" t="s">
        <v>82</v>
      </c>
      <c r="D56" s="197"/>
      <c r="E56" s="196">
        <f aca="true" t="shared" si="6" ref="E56:J56">+E57+E58+E62</f>
        <v>0</v>
      </c>
      <c r="F56" s="196">
        <f t="shared" si="6"/>
        <v>644121</v>
      </c>
      <c r="G56" s="195">
        <f t="shared" si="6"/>
        <v>644121</v>
      </c>
      <c r="H56" s="194">
        <f t="shared" si="6"/>
        <v>0</v>
      </c>
      <c r="I56" s="193">
        <f t="shared" si="6"/>
        <v>0</v>
      </c>
      <c r="J56" s="192">
        <f t="shared" si="6"/>
        <v>0</v>
      </c>
      <c r="K56" s="59">
        <f>+K57+K58+K61</f>
        <v>0</v>
      </c>
      <c r="L56" s="59">
        <f>+L57+L58+L61</f>
        <v>0</v>
      </c>
      <c r="M56" s="59">
        <f>+M57+M58+M61</f>
        <v>0</v>
      </c>
      <c r="N56" s="191"/>
      <c r="O56" s="190" t="s">
        <v>82</v>
      </c>
      <c r="P56" s="54"/>
      <c r="Q56" s="40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0" t="s">
        <v>81</v>
      </c>
      <c r="C57" s="99" t="s">
        <v>80</v>
      </c>
      <c r="D57" s="100"/>
      <c r="E57" s="97">
        <f>+'[1]OTCHET'!E364+'[1]OTCHET'!E378+'[1]OTCHET'!E391</f>
        <v>0</v>
      </c>
      <c r="F57" s="97">
        <f aca="true" t="shared" si="7" ref="F57:F63">+G57+H57+I57+J57</f>
        <v>0</v>
      </c>
      <c r="G57" s="96">
        <f>+'[1]OTCHET'!G364+'[1]OTCHET'!G378+'[1]OTCHET'!G391</f>
        <v>0</v>
      </c>
      <c r="H57" s="95">
        <f>+'[1]OTCHET'!H364+'[1]OTCHET'!H378+'[1]OTCHET'!H391</f>
        <v>0</v>
      </c>
      <c r="I57" s="95">
        <f>+'[1]OTCHET'!I364+'[1]OTCHET'!I378+'[1]OTCHET'!I391</f>
        <v>0</v>
      </c>
      <c r="J57" s="94">
        <f>+'[1]OTCHET'!J364+'[1]OTCHET'!J378+'[1]OTCHET'!J391</f>
        <v>0</v>
      </c>
      <c r="K57" s="150"/>
      <c r="L57" s="150"/>
      <c r="M57" s="150"/>
      <c r="N57" s="62"/>
      <c r="O57" s="93" t="s">
        <v>80</v>
      </c>
      <c r="P57" s="54"/>
      <c r="Q57" s="40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2" t="s">
        <v>79</v>
      </c>
      <c r="C58" s="84" t="s">
        <v>78</v>
      </c>
      <c r="D58" s="92"/>
      <c r="E58" s="91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91">
        <f t="shared" si="7"/>
        <v>644121</v>
      </c>
      <c r="G58" s="90">
        <f>+'[1]OTCHET'!G386+'[1]OTCHET'!G394+'[1]OTCHET'!G399+'[1]OTCHET'!G402+'[1]OTCHET'!G405+'[1]OTCHET'!G408+'[1]OTCHET'!G409+'[1]OTCHET'!G412+'[1]OTCHET'!G425+'[1]OTCHET'!G426+'[1]OTCHET'!G427+'[1]OTCHET'!G428+'[1]OTCHET'!G429</f>
        <v>644121</v>
      </c>
      <c r="H58" s="89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89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88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150"/>
      <c r="L58" s="150"/>
      <c r="M58" s="150"/>
      <c r="N58" s="62"/>
      <c r="O58" s="86" t="s">
        <v>78</v>
      </c>
      <c r="P58" s="54"/>
      <c r="Q58" s="40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7" t="s">
        <v>77</v>
      </c>
      <c r="C59" s="77" t="s">
        <v>76</v>
      </c>
      <c r="D59" s="120"/>
      <c r="E59" s="119">
        <f>+'[1]OTCHET'!E425+'[1]OTCHET'!E426+'[1]OTCHET'!E427+'[1]OTCHET'!E428+'[1]OTCHET'!E429</f>
        <v>0</v>
      </c>
      <c r="F59" s="119">
        <f t="shared" si="7"/>
        <v>0</v>
      </c>
      <c r="G59" s="118">
        <f>+'[1]OTCHET'!G425+'[1]OTCHET'!G426+'[1]OTCHET'!G427+'[1]OTCHET'!G428+'[1]OTCHET'!G429</f>
        <v>0</v>
      </c>
      <c r="H59" s="117">
        <f>+'[1]OTCHET'!H425+'[1]OTCHET'!H426+'[1]OTCHET'!H427+'[1]OTCHET'!H428+'[1]OTCHET'!H429</f>
        <v>0</v>
      </c>
      <c r="I59" s="117">
        <f>+'[1]OTCHET'!I425+'[1]OTCHET'!I426+'[1]OTCHET'!I427+'[1]OTCHET'!I428+'[1]OTCHET'!I429</f>
        <v>0</v>
      </c>
      <c r="J59" s="116">
        <f>+'[1]OTCHET'!J425+'[1]OTCHET'!J426+'[1]OTCHET'!J427+'[1]OTCHET'!J428+'[1]OTCHET'!J429</f>
        <v>0</v>
      </c>
      <c r="K59" s="150"/>
      <c r="L59" s="150"/>
      <c r="M59" s="150"/>
      <c r="N59" s="62"/>
      <c r="O59" s="115" t="s">
        <v>76</v>
      </c>
      <c r="P59" s="54"/>
      <c r="Q59" s="40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89" t="s">
        <v>75</v>
      </c>
      <c r="C60" s="189" t="s">
        <v>74</v>
      </c>
      <c r="D60" s="188"/>
      <c r="E60" s="187">
        <f>'[1]OTCHET'!E408</f>
        <v>0</v>
      </c>
      <c r="F60" s="187">
        <f t="shared" si="7"/>
        <v>0</v>
      </c>
      <c r="G60" s="186">
        <f>'[1]OTCHET'!G408</f>
        <v>0</v>
      </c>
      <c r="H60" s="185">
        <f>'[1]OTCHET'!H408</f>
        <v>0</v>
      </c>
      <c r="I60" s="185">
        <f>'[1]OTCHET'!I408</f>
        <v>0</v>
      </c>
      <c r="J60" s="184">
        <f>'[1]OTCHET'!J408</f>
        <v>0</v>
      </c>
      <c r="K60" s="150"/>
      <c r="L60" s="150"/>
      <c r="M60" s="150"/>
      <c r="N60" s="62"/>
      <c r="O60" s="183" t="s">
        <v>74</v>
      </c>
      <c r="P60" s="54"/>
      <c r="Q60" s="40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customHeight="1" hidden="1">
      <c r="A61" s="4">
        <v>160</v>
      </c>
      <c r="B61" s="182"/>
      <c r="C61" s="181"/>
      <c r="D61" s="100"/>
      <c r="E61" s="97"/>
      <c r="F61" s="97">
        <f t="shared" si="7"/>
        <v>0</v>
      </c>
      <c r="G61" s="96"/>
      <c r="H61" s="95"/>
      <c r="I61" s="95"/>
      <c r="J61" s="94"/>
      <c r="K61" s="150"/>
      <c r="L61" s="150"/>
      <c r="M61" s="150"/>
      <c r="N61" s="62"/>
      <c r="O61" s="93"/>
      <c r="P61" s="54"/>
      <c r="Q61" s="40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0">
        <v>162</v>
      </c>
      <c r="B62" s="178" t="s">
        <v>73</v>
      </c>
      <c r="C62" s="179" t="s">
        <v>72</v>
      </c>
      <c r="D62" s="178"/>
      <c r="E62" s="177">
        <f>'[1]OTCHET'!E415</f>
        <v>0</v>
      </c>
      <c r="F62" s="177">
        <f t="shared" si="7"/>
        <v>0</v>
      </c>
      <c r="G62" s="176">
        <f>'[1]OTCHET'!G415</f>
        <v>0</v>
      </c>
      <c r="H62" s="175">
        <f>'[1]OTCHET'!H415</f>
        <v>0</v>
      </c>
      <c r="I62" s="175">
        <f>'[1]OTCHET'!I415</f>
        <v>0</v>
      </c>
      <c r="J62" s="174">
        <f>'[1]OTCHET'!J415</f>
        <v>0</v>
      </c>
      <c r="K62" s="173"/>
      <c r="L62" s="173"/>
      <c r="M62" s="173"/>
      <c r="N62" s="62"/>
      <c r="O62" s="172" t="s">
        <v>72</v>
      </c>
      <c r="P62" s="54"/>
      <c r="Q62" s="40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1" t="s">
        <v>71</v>
      </c>
      <c r="C63" s="170" t="s">
        <v>70</v>
      </c>
      <c r="D63" s="169"/>
      <c r="E63" s="168">
        <f>+'[1]OTCHET'!E252</f>
        <v>0</v>
      </c>
      <c r="F63" s="168">
        <f t="shared" si="7"/>
        <v>0</v>
      </c>
      <c r="G63" s="167">
        <f>+'[1]OTCHET'!G252</f>
        <v>0</v>
      </c>
      <c r="H63" s="166">
        <f>+'[1]OTCHET'!H252</f>
        <v>0</v>
      </c>
      <c r="I63" s="166">
        <f>+'[1]OTCHET'!I252</f>
        <v>0</v>
      </c>
      <c r="J63" s="165">
        <f>+'[1]OTCHET'!J252</f>
        <v>0</v>
      </c>
      <c r="K63" s="164"/>
      <c r="L63" s="164"/>
      <c r="M63" s="164"/>
      <c r="N63" s="62"/>
      <c r="O63" s="163" t="s">
        <v>70</v>
      </c>
      <c r="P63" s="54"/>
      <c r="Q63" s="40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Bot="1" thickTop="1">
      <c r="A64" s="4">
        <v>175</v>
      </c>
      <c r="B64" s="162" t="s">
        <v>69</v>
      </c>
      <c r="C64" s="161"/>
      <c r="D64" s="161"/>
      <c r="E64" s="160">
        <f aca="true" t="shared" si="8" ref="E64:J64">+E22-E38+E56-E63</f>
        <v>0</v>
      </c>
      <c r="F64" s="160">
        <f t="shared" si="8"/>
        <v>644121</v>
      </c>
      <c r="G64" s="159">
        <f t="shared" si="8"/>
        <v>644121</v>
      </c>
      <c r="H64" s="158">
        <f t="shared" si="8"/>
        <v>0</v>
      </c>
      <c r="I64" s="158">
        <f t="shared" si="8"/>
        <v>0</v>
      </c>
      <c r="J64" s="157">
        <f t="shared" si="8"/>
        <v>0</v>
      </c>
      <c r="K64" s="59">
        <f>+K22-K38+K56</f>
        <v>0</v>
      </c>
      <c r="L64" s="59">
        <f>+L22-L38+L56</f>
        <v>0</v>
      </c>
      <c r="M64" s="59">
        <f>+M22-M38+M56</f>
        <v>0</v>
      </c>
      <c r="N64" s="62"/>
      <c r="O64" s="156"/>
      <c r="P64" s="54"/>
      <c r="Q64" s="40"/>
      <c r="R64" s="8"/>
      <c r="S64" s="8"/>
      <c r="T64" s="8"/>
      <c r="U64" s="8"/>
      <c r="V64" s="8"/>
      <c r="W64" s="8"/>
      <c r="X64" s="9"/>
      <c r="Y64" s="8"/>
      <c r="Z64" s="8"/>
    </row>
    <row r="65" spans="1:26" ht="12" customHeight="1" hidden="1">
      <c r="A65" s="4">
        <v>180</v>
      </c>
      <c r="B65" s="155">
        <f>+IF(+SUM(E$65:J$65)=0,0,"Контрола: дефицит/излишък = финансиране с обратен знак (V. + VІ. = 0)")</f>
        <v>0</v>
      </c>
      <c r="C65" s="154"/>
      <c r="D65" s="154"/>
      <c r="E65" s="153">
        <f aca="true" t="shared" si="9" ref="E65:J65">+E$64+E$66</f>
        <v>0</v>
      </c>
      <c r="F65" s="153">
        <f t="shared" si="9"/>
        <v>0</v>
      </c>
      <c r="G65" s="152">
        <f t="shared" si="9"/>
        <v>0</v>
      </c>
      <c r="H65" s="152">
        <f t="shared" si="9"/>
        <v>0</v>
      </c>
      <c r="I65" s="152">
        <f t="shared" si="9"/>
        <v>0</v>
      </c>
      <c r="J65" s="151">
        <f t="shared" si="9"/>
        <v>0</v>
      </c>
      <c r="K65" s="150" t="e">
        <f>+K64+K66</f>
        <v>#REF!</v>
      </c>
      <c r="L65" s="150" t="e">
        <f>+L64+L66</f>
        <v>#REF!</v>
      </c>
      <c r="M65" s="150" t="e">
        <f>+M64+M66</f>
        <v>#REF!</v>
      </c>
      <c r="N65" s="62"/>
      <c r="O65" s="149"/>
      <c r="P65" s="54"/>
      <c r="Q65" s="40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48" t="s">
        <v>68</v>
      </c>
      <c r="C66" s="147" t="s">
        <v>67</v>
      </c>
      <c r="D66" s="147"/>
      <c r="E66" s="146">
        <f aca="true" t="shared" si="10" ref="E66:L66">SUM(+E68+E76+E77+E84+E85+E86+E89+E90+E91+E92+E93+E94+E95)</f>
        <v>0</v>
      </c>
      <c r="F66" s="146">
        <f t="shared" si="10"/>
        <v>-644121</v>
      </c>
      <c r="G66" s="145">
        <f t="shared" si="10"/>
        <v>-644121</v>
      </c>
      <c r="H66" s="144">
        <f t="shared" si="10"/>
        <v>0</v>
      </c>
      <c r="I66" s="144">
        <f t="shared" si="10"/>
        <v>0</v>
      </c>
      <c r="J66" s="143">
        <f t="shared" si="10"/>
        <v>0</v>
      </c>
      <c r="K66" s="142" t="e">
        <f t="shared" si="10"/>
        <v>#REF!</v>
      </c>
      <c r="L66" s="142" t="e">
        <f t="shared" si="10"/>
        <v>#REF!</v>
      </c>
      <c r="M66" s="142" t="e">
        <f>SUM(+M68+M76+M77+M84+M85+M86+M89+M90+M91+M92+M93+M95+M96)</f>
        <v>#REF!</v>
      </c>
      <c r="N66" s="62"/>
      <c r="O66" s="141" t="s">
        <v>67</v>
      </c>
      <c r="P66" s="54"/>
      <c r="Q66" s="40"/>
      <c r="R66" s="8"/>
      <c r="S66" s="8"/>
      <c r="T66" s="8"/>
      <c r="U66" s="8"/>
      <c r="V66" s="8"/>
      <c r="W66" s="8"/>
      <c r="X66" s="9"/>
      <c r="Y66" s="8"/>
      <c r="Z66" s="8"/>
    </row>
    <row r="67" spans="1:26" ht="15.75" hidden="1" thickTop="1">
      <c r="A67" s="4">
        <v>190</v>
      </c>
      <c r="B67" s="140"/>
      <c r="C67" s="140"/>
      <c r="D67" s="140"/>
      <c r="E67" s="139"/>
      <c r="F67" s="138">
        <f>+G67+H67+I67+J67</f>
        <v>0</v>
      </c>
      <c r="G67" s="137"/>
      <c r="H67" s="136"/>
      <c r="I67" s="136"/>
      <c r="J67" s="135"/>
      <c r="K67" s="134"/>
      <c r="L67" s="134"/>
      <c r="M67" s="134"/>
      <c r="N67" s="62"/>
      <c r="O67" s="133"/>
      <c r="P67" s="54"/>
      <c r="Q67" s="40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2">
        <v>195</v>
      </c>
      <c r="B68" s="120" t="s">
        <v>66</v>
      </c>
      <c r="C68" s="77" t="s">
        <v>65</v>
      </c>
      <c r="D68" s="120"/>
      <c r="E68" s="119">
        <f aca="true" t="shared" si="11" ref="E68:M68">SUM(E69:E75)</f>
        <v>0</v>
      </c>
      <c r="F68" s="119">
        <f t="shared" si="11"/>
        <v>0</v>
      </c>
      <c r="G68" s="118">
        <f t="shared" si="11"/>
        <v>0</v>
      </c>
      <c r="H68" s="117">
        <f t="shared" si="11"/>
        <v>0</v>
      </c>
      <c r="I68" s="117">
        <f t="shared" si="11"/>
        <v>0</v>
      </c>
      <c r="J68" s="116">
        <f t="shared" si="11"/>
        <v>0</v>
      </c>
      <c r="K68" s="131" t="e">
        <f t="shared" si="11"/>
        <v>#REF!</v>
      </c>
      <c r="L68" s="131" t="e">
        <f t="shared" si="11"/>
        <v>#REF!</v>
      </c>
      <c r="M68" s="131" t="e">
        <f t="shared" si="11"/>
        <v>#REF!</v>
      </c>
      <c r="N68" s="62"/>
      <c r="O68" s="115" t="s">
        <v>65</v>
      </c>
      <c r="P68" s="130"/>
      <c r="Q68" s="40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8">
        <v>200</v>
      </c>
      <c r="B69" s="114" t="s">
        <v>64</v>
      </c>
      <c r="C69" s="114" t="s">
        <v>63</v>
      </c>
      <c r="D69" s="114"/>
      <c r="E69" s="112">
        <f>+'[1]OTCHET'!E485+'[1]OTCHET'!E486+'[1]OTCHET'!E489+'[1]OTCHET'!E490+'[1]OTCHET'!E493+'[1]OTCHET'!E494+'[1]OTCHET'!E498</f>
        <v>0</v>
      </c>
      <c r="F69" s="112">
        <f aca="true" t="shared" si="12" ref="F69:F76">+G69+H69+I69+J69</f>
        <v>0</v>
      </c>
      <c r="G69" s="111">
        <f>+'[1]OTCHET'!G485+'[1]OTCHET'!G486+'[1]OTCHET'!G489+'[1]OTCHET'!G490+'[1]OTCHET'!G493+'[1]OTCHET'!G494+'[1]OTCHET'!G498</f>
        <v>0</v>
      </c>
      <c r="H69" s="110">
        <f>+'[1]OTCHET'!H485+'[1]OTCHET'!H486+'[1]OTCHET'!H489+'[1]OTCHET'!H490+'[1]OTCHET'!H493+'[1]OTCHET'!H494+'[1]OTCHET'!H498</f>
        <v>0</v>
      </c>
      <c r="I69" s="110">
        <f>+'[1]OTCHET'!I485+'[1]OTCHET'!I486+'[1]OTCHET'!I489+'[1]OTCHET'!I490+'[1]OTCHET'!I493+'[1]OTCHET'!I494+'[1]OTCHET'!I498</f>
        <v>0</v>
      </c>
      <c r="J69" s="109">
        <f>+'[1]OTCHET'!J485+'[1]OTCHET'!J486+'[1]OTCHET'!J489+'[1]OTCHET'!J490+'[1]OTCHET'!J493+'[1]OTCHET'!J494+'[1]OTCHET'!J498</f>
        <v>0</v>
      </c>
      <c r="K69" s="127" t="e">
        <f>+#REF!+#REF!+#REF!+#REF!+#REF!+#REF!+#REF!</f>
        <v>#REF!</v>
      </c>
      <c r="L69" s="127" t="e">
        <f>+#REF!+#REF!+#REF!+#REF!+#REF!+#REF!+#REF!</f>
        <v>#REF!</v>
      </c>
      <c r="M69" s="127" t="e">
        <f>+#REF!+#REF!+#REF!+#REF!+#REF!+#REF!+#REF!</f>
        <v>#REF!</v>
      </c>
      <c r="N69" s="62"/>
      <c r="O69" s="108" t="s">
        <v>63</v>
      </c>
      <c r="P69" s="70"/>
      <c r="Q69" s="40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8">
        <v>205</v>
      </c>
      <c r="B70" s="126" t="s">
        <v>62</v>
      </c>
      <c r="C70" s="126" t="s">
        <v>61</v>
      </c>
      <c r="D70" s="126"/>
      <c r="E70" s="125">
        <f>+'[1]OTCHET'!E487+'[1]OTCHET'!E488+'[1]OTCHET'!E491+'[1]OTCHET'!E492+'[1]OTCHET'!E495+'[1]OTCHET'!E496+'[1]OTCHET'!E497+'[1]OTCHET'!E499</f>
        <v>0</v>
      </c>
      <c r="F70" s="125">
        <f t="shared" si="12"/>
        <v>0</v>
      </c>
      <c r="G70" s="124">
        <f>+'[1]OTCHET'!G487+'[1]OTCHET'!G488+'[1]OTCHET'!G491+'[1]OTCHET'!G492+'[1]OTCHET'!G495+'[1]OTCHET'!G496+'[1]OTCHET'!G497+'[1]OTCHET'!G499</f>
        <v>0</v>
      </c>
      <c r="H70" s="123">
        <f>+'[1]OTCHET'!H487+'[1]OTCHET'!H488+'[1]OTCHET'!H491+'[1]OTCHET'!H492+'[1]OTCHET'!H495+'[1]OTCHET'!H496+'[1]OTCHET'!H497+'[1]OTCHET'!H499</f>
        <v>0</v>
      </c>
      <c r="I70" s="123">
        <f>+'[1]OTCHET'!I487+'[1]OTCHET'!I488+'[1]OTCHET'!I491+'[1]OTCHET'!I492+'[1]OTCHET'!I495+'[1]OTCHET'!I496+'[1]OTCHET'!I497+'[1]OTCHET'!I499</f>
        <v>0</v>
      </c>
      <c r="J70" s="122">
        <f>+'[1]OTCHET'!J487+'[1]OTCHET'!J488+'[1]OTCHET'!J491+'[1]OTCHET'!J492+'[1]OTCHET'!J495+'[1]OTCHET'!J496+'[1]OTCHET'!J497+'[1]OTCHET'!J499</f>
        <v>0</v>
      </c>
      <c r="K70" s="127" t="e">
        <f>+#REF!+#REF!+#REF!+#REF!+#REF!+#REF!+#REF!+#REF!</f>
        <v>#REF!</v>
      </c>
      <c r="L70" s="127" t="e">
        <f>+#REF!+#REF!+#REF!+#REF!+#REF!+#REF!+#REF!+#REF!</f>
        <v>#REF!</v>
      </c>
      <c r="M70" s="127" t="e">
        <f>+#REF!+#REF!+#REF!+#REF!+#REF!+#REF!+#REF!+#REF!</f>
        <v>#REF!</v>
      </c>
      <c r="N70" s="62"/>
      <c r="O70" s="121" t="s">
        <v>61</v>
      </c>
      <c r="P70" s="70"/>
      <c r="Q70" s="40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8">
        <v>210</v>
      </c>
      <c r="B71" s="126" t="s">
        <v>60</v>
      </c>
      <c r="C71" s="126" t="s">
        <v>59</v>
      </c>
      <c r="D71" s="126"/>
      <c r="E71" s="125">
        <f>+'[1]OTCHET'!E500</f>
        <v>0</v>
      </c>
      <c r="F71" s="125">
        <f t="shared" si="12"/>
        <v>0</v>
      </c>
      <c r="G71" s="124">
        <f>+'[1]OTCHET'!G500</f>
        <v>0</v>
      </c>
      <c r="H71" s="123">
        <f>+'[1]OTCHET'!H500</f>
        <v>0</v>
      </c>
      <c r="I71" s="123">
        <f>+'[1]OTCHET'!I500</f>
        <v>0</v>
      </c>
      <c r="J71" s="122">
        <f>+'[1]OTCHET'!J500</f>
        <v>0</v>
      </c>
      <c r="K71" s="127" t="e">
        <f>+#REF!</f>
        <v>#REF!</v>
      </c>
      <c r="L71" s="127" t="e">
        <f>+#REF!</f>
        <v>#REF!</v>
      </c>
      <c r="M71" s="127" t="e">
        <f>+#REF!</f>
        <v>#REF!</v>
      </c>
      <c r="N71" s="62"/>
      <c r="O71" s="121" t="s">
        <v>59</v>
      </c>
      <c r="P71" s="70"/>
      <c r="Q71" s="40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8">
        <v>215</v>
      </c>
      <c r="B72" s="126" t="s">
        <v>58</v>
      </c>
      <c r="C72" s="126" t="s">
        <v>57</v>
      </c>
      <c r="D72" s="126"/>
      <c r="E72" s="125">
        <f>+'[1]OTCHET'!E505</f>
        <v>0</v>
      </c>
      <c r="F72" s="125">
        <f t="shared" si="12"/>
        <v>0</v>
      </c>
      <c r="G72" s="124">
        <f>+'[1]OTCHET'!G505</f>
        <v>0</v>
      </c>
      <c r="H72" s="123">
        <f>+'[1]OTCHET'!H505</f>
        <v>0</v>
      </c>
      <c r="I72" s="123">
        <f>+'[1]OTCHET'!I505</f>
        <v>0</v>
      </c>
      <c r="J72" s="122">
        <f>+'[1]OTCHET'!J505</f>
        <v>0</v>
      </c>
      <c r="K72" s="127" t="e">
        <f>+#REF!</f>
        <v>#REF!</v>
      </c>
      <c r="L72" s="127" t="e">
        <f>+#REF!</f>
        <v>#REF!</v>
      </c>
      <c r="M72" s="127" t="e">
        <f>+#REF!</f>
        <v>#REF!</v>
      </c>
      <c r="N72" s="62"/>
      <c r="O72" s="121" t="s">
        <v>57</v>
      </c>
      <c r="P72" s="70"/>
      <c r="Q72" s="40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8">
        <v>220</v>
      </c>
      <c r="B73" s="126" t="s">
        <v>56</v>
      </c>
      <c r="C73" s="126" t="s">
        <v>55</v>
      </c>
      <c r="D73" s="126"/>
      <c r="E73" s="125">
        <f>+'[1]OTCHET'!E545</f>
        <v>0</v>
      </c>
      <c r="F73" s="125">
        <f t="shared" si="12"/>
        <v>0</v>
      </c>
      <c r="G73" s="124">
        <f>+'[1]OTCHET'!G545</f>
        <v>0</v>
      </c>
      <c r="H73" s="123">
        <f>+'[1]OTCHET'!H545</f>
        <v>0</v>
      </c>
      <c r="I73" s="123">
        <f>+'[1]OTCHET'!I545</f>
        <v>0</v>
      </c>
      <c r="J73" s="122">
        <f>+'[1]OTCHET'!J545</f>
        <v>0</v>
      </c>
      <c r="K73" s="127" t="e">
        <f>+#REF!</f>
        <v>#REF!</v>
      </c>
      <c r="L73" s="127" t="e">
        <f>+#REF!</f>
        <v>#REF!</v>
      </c>
      <c r="M73" s="127" t="e">
        <f>+#REF!</f>
        <v>#REF!</v>
      </c>
      <c r="N73" s="62"/>
      <c r="O73" s="121" t="s">
        <v>55</v>
      </c>
      <c r="P73" s="70"/>
      <c r="Q73" s="40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8">
        <v>230</v>
      </c>
      <c r="B74" s="129" t="s">
        <v>54</v>
      </c>
      <c r="C74" s="129" t="s">
        <v>53</v>
      </c>
      <c r="D74" s="129"/>
      <c r="E74" s="125">
        <f>+'[1]OTCHET'!E584+'[1]OTCHET'!E585</f>
        <v>0</v>
      </c>
      <c r="F74" s="125">
        <f t="shared" si="12"/>
        <v>0</v>
      </c>
      <c r="G74" s="124">
        <f>+'[1]OTCHET'!G584+'[1]OTCHET'!G585</f>
        <v>0</v>
      </c>
      <c r="H74" s="123">
        <f>+'[1]OTCHET'!H584+'[1]OTCHET'!H585</f>
        <v>0</v>
      </c>
      <c r="I74" s="123">
        <f>+'[1]OTCHET'!I584+'[1]OTCHET'!I585</f>
        <v>0</v>
      </c>
      <c r="J74" s="122">
        <f>+'[1]OTCHET'!J584+'[1]OTCHET'!J585</f>
        <v>0</v>
      </c>
      <c r="K74" s="127" t="e">
        <f>+#REF!+#REF!</f>
        <v>#REF!</v>
      </c>
      <c r="L74" s="127" t="e">
        <f>+#REF!+#REF!</f>
        <v>#REF!</v>
      </c>
      <c r="M74" s="127" t="e">
        <f>+#REF!+#REF!</f>
        <v>#REF!</v>
      </c>
      <c r="N74" s="62"/>
      <c r="O74" s="121" t="s">
        <v>53</v>
      </c>
      <c r="P74" s="70"/>
      <c r="Q74" s="40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8">
        <v>235</v>
      </c>
      <c r="B75" s="128" t="s">
        <v>52</v>
      </c>
      <c r="C75" s="128" t="s">
        <v>51</v>
      </c>
      <c r="D75" s="128"/>
      <c r="E75" s="105">
        <f>+'[1]OTCHET'!E586+'[1]OTCHET'!E587+'[1]OTCHET'!E588</f>
        <v>0</v>
      </c>
      <c r="F75" s="105">
        <f t="shared" si="12"/>
        <v>0</v>
      </c>
      <c r="G75" s="104">
        <f>+'[1]OTCHET'!G586+'[1]OTCHET'!G587+'[1]OTCHET'!G588</f>
        <v>0</v>
      </c>
      <c r="H75" s="103">
        <f>+'[1]OTCHET'!H586+'[1]OTCHET'!H587+'[1]OTCHET'!H588</f>
        <v>0</v>
      </c>
      <c r="I75" s="103">
        <f>+'[1]OTCHET'!I586+'[1]OTCHET'!I587+'[1]OTCHET'!I588</f>
        <v>0</v>
      </c>
      <c r="J75" s="102">
        <f>+'[1]OTCHET'!J586+'[1]OTCHET'!J587+'[1]OTCHET'!J588</f>
        <v>0</v>
      </c>
      <c r="K75" s="127" t="e">
        <f>+#REF!+#REF!+#REF!</f>
        <v>#REF!</v>
      </c>
      <c r="L75" s="127" t="e">
        <f>+#REF!+#REF!+#REF!</f>
        <v>#REF!</v>
      </c>
      <c r="M75" s="127" t="e">
        <f>+#REF!+#REF!+#REF!</f>
        <v>#REF!</v>
      </c>
      <c r="N75" s="62"/>
      <c r="O75" s="101" t="s">
        <v>51</v>
      </c>
      <c r="P75" s="70"/>
      <c r="Q75" s="40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8">
        <v>240</v>
      </c>
      <c r="B76" s="100" t="s">
        <v>50</v>
      </c>
      <c r="C76" s="99" t="s">
        <v>49</v>
      </c>
      <c r="D76" s="100"/>
      <c r="E76" s="97">
        <f>'[1]OTCHET'!E464</f>
        <v>0</v>
      </c>
      <c r="F76" s="97">
        <f t="shared" si="12"/>
        <v>0</v>
      </c>
      <c r="G76" s="96">
        <f>'[1]OTCHET'!G464</f>
        <v>0</v>
      </c>
      <c r="H76" s="95">
        <f>'[1]OTCHET'!H464</f>
        <v>0</v>
      </c>
      <c r="I76" s="95">
        <f>'[1]OTCHET'!I464</f>
        <v>0</v>
      </c>
      <c r="J76" s="94">
        <f>'[1]OTCHET'!J464</f>
        <v>0</v>
      </c>
      <c r="K76" s="127" t="e">
        <f>#REF!</f>
        <v>#REF!</v>
      </c>
      <c r="L76" s="127" t="e">
        <f>#REF!</f>
        <v>#REF!</v>
      </c>
      <c r="M76" s="127" t="e">
        <f>#REF!</f>
        <v>#REF!</v>
      </c>
      <c r="N76" s="62"/>
      <c r="O76" s="93" t="s">
        <v>49</v>
      </c>
      <c r="P76" s="70"/>
      <c r="Q76" s="40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8">
        <v>245</v>
      </c>
      <c r="B77" s="120" t="s">
        <v>48</v>
      </c>
      <c r="C77" s="77" t="s">
        <v>47</v>
      </c>
      <c r="D77" s="120"/>
      <c r="E77" s="119">
        <f aca="true" t="shared" si="13" ref="E77:M77">SUM(E78:E83)</f>
        <v>0</v>
      </c>
      <c r="F77" s="119">
        <f t="shared" si="13"/>
        <v>0</v>
      </c>
      <c r="G77" s="118">
        <f t="shared" si="13"/>
        <v>0</v>
      </c>
      <c r="H77" s="117">
        <f t="shared" si="13"/>
        <v>0</v>
      </c>
      <c r="I77" s="117">
        <f t="shared" si="13"/>
        <v>0</v>
      </c>
      <c r="J77" s="116">
        <f t="shared" si="13"/>
        <v>0</v>
      </c>
      <c r="K77" s="87">
        <f t="shared" si="13"/>
        <v>0</v>
      </c>
      <c r="L77" s="87">
        <f t="shared" si="13"/>
        <v>0</v>
      </c>
      <c r="M77" s="87">
        <f t="shared" si="13"/>
        <v>0</v>
      </c>
      <c r="N77" s="62"/>
      <c r="O77" s="115" t="s">
        <v>47</v>
      </c>
      <c r="P77" s="70"/>
      <c r="Q77" s="40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8">
        <v>250</v>
      </c>
      <c r="B78" s="114" t="s">
        <v>46</v>
      </c>
      <c r="C78" s="114" t="s">
        <v>45</v>
      </c>
      <c r="D78" s="114"/>
      <c r="E78" s="112">
        <f>+'[1]OTCHET'!E469+'[1]OTCHET'!E472</f>
        <v>0</v>
      </c>
      <c r="F78" s="112">
        <f aca="true" t="shared" si="14" ref="F78:F85">+G78+H78+I78+J78</f>
        <v>0</v>
      </c>
      <c r="G78" s="111">
        <f>+'[1]OTCHET'!G469+'[1]OTCHET'!G472</f>
        <v>0</v>
      </c>
      <c r="H78" s="110">
        <f>+'[1]OTCHET'!H469+'[1]OTCHET'!H472</f>
        <v>0</v>
      </c>
      <c r="I78" s="110">
        <f>+'[1]OTCHET'!I469+'[1]OTCHET'!I472</f>
        <v>0</v>
      </c>
      <c r="J78" s="109">
        <f>+'[1]OTCHET'!J469+'[1]OTCHET'!J472</f>
        <v>0</v>
      </c>
      <c r="K78" s="87"/>
      <c r="L78" s="87"/>
      <c r="M78" s="87"/>
      <c r="N78" s="62"/>
      <c r="O78" s="108" t="s">
        <v>45</v>
      </c>
      <c r="P78" s="70"/>
      <c r="Q78" s="40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78">
        <v>260</v>
      </c>
      <c r="B79" s="126" t="s">
        <v>44</v>
      </c>
      <c r="C79" s="126" t="s">
        <v>43</v>
      </c>
      <c r="D79" s="126"/>
      <c r="E79" s="125">
        <f>+'[1]OTCHET'!E470+'[1]OTCHET'!E473</f>
        <v>0</v>
      </c>
      <c r="F79" s="125">
        <f t="shared" si="14"/>
        <v>0</v>
      </c>
      <c r="G79" s="124">
        <f>+'[1]OTCHET'!G470+'[1]OTCHET'!G473</f>
        <v>0</v>
      </c>
      <c r="H79" s="123">
        <f>+'[1]OTCHET'!H470+'[1]OTCHET'!H473</f>
        <v>0</v>
      </c>
      <c r="I79" s="123">
        <f>+'[1]OTCHET'!I470+'[1]OTCHET'!I473</f>
        <v>0</v>
      </c>
      <c r="J79" s="122">
        <f>+'[1]OTCHET'!J470+'[1]OTCHET'!J473</f>
        <v>0</v>
      </c>
      <c r="K79" s="87"/>
      <c r="L79" s="87"/>
      <c r="M79" s="87"/>
      <c r="N79" s="62"/>
      <c r="O79" s="121" t="s">
        <v>43</v>
      </c>
      <c r="P79" s="70"/>
      <c r="Q79" s="40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8">
        <v>265</v>
      </c>
      <c r="B80" s="126" t="s">
        <v>42</v>
      </c>
      <c r="C80" s="126" t="s">
        <v>41</v>
      </c>
      <c r="D80" s="126"/>
      <c r="E80" s="125">
        <f>'[1]OTCHET'!E474</f>
        <v>0</v>
      </c>
      <c r="F80" s="125">
        <f t="shared" si="14"/>
        <v>0</v>
      </c>
      <c r="G80" s="124">
        <f>'[1]OTCHET'!G474</f>
        <v>0</v>
      </c>
      <c r="H80" s="123">
        <f>'[1]OTCHET'!H474</f>
        <v>0</v>
      </c>
      <c r="I80" s="123">
        <f>'[1]OTCHET'!I474</f>
        <v>0</v>
      </c>
      <c r="J80" s="122">
        <f>'[1]OTCHET'!J474</f>
        <v>0</v>
      </c>
      <c r="K80" s="87"/>
      <c r="L80" s="87"/>
      <c r="M80" s="87"/>
      <c r="N80" s="62"/>
      <c r="O80" s="121" t="s">
        <v>41</v>
      </c>
      <c r="P80" s="70"/>
      <c r="Q80" s="40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customHeight="1" hidden="1">
      <c r="A81" s="78"/>
      <c r="B81" s="126"/>
      <c r="C81" s="126"/>
      <c r="D81" s="126"/>
      <c r="E81" s="125"/>
      <c r="F81" s="125">
        <f t="shared" si="14"/>
        <v>0</v>
      </c>
      <c r="G81" s="124"/>
      <c r="H81" s="123"/>
      <c r="I81" s="123"/>
      <c r="J81" s="122"/>
      <c r="K81" s="87"/>
      <c r="L81" s="87"/>
      <c r="M81" s="87"/>
      <c r="N81" s="62"/>
      <c r="O81" s="121"/>
      <c r="P81" s="70"/>
      <c r="Q81" s="40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8">
        <v>270</v>
      </c>
      <c r="B82" s="126" t="s">
        <v>40</v>
      </c>
      <c r="C82" s="126" t="s">
        <v>39</v>
      </c>
      <c r="D82" s="126"/>
      <c r="E82" s="125">
        <f>+'[1]OTCHET'!E482</f>
        <v>0</v>
      </c>
      <c r="F82" s="125">
        <f t="shared" si="14"/>
        <v>0</v>
      </c>
      <c r="G82" s="124">
        <f>+'[1]OTCHET'!G482</f>
        <v>0</v>
      </c>
      <c r="H82" s="123">
        <f>+'[1]OTCHET'!H482</f>
        <v>0</v>
      </c>
      <c r="I82" s="123">
        <f>+'[1]OTCHET'!I482</f>
        <v>0</v>
      </c>
      <c r="J82" s="122">
        <f>+'[1]OTCHET'!J482</f>
        <v>0</v>
      </c>
      <c r="K82" s="87"/>
      <c r="L82" s="87"/>
      <c r="M82" s="87"/>
      <c r="N82" s="62"/>
      <c r="O82" s="121" t="s">
        <v>39</v>
      </c>
      <c r="P82" s="70"/>
      <c r="Q82" s="40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8">
        <v>275</v>
      </c>
      <c r="B83" s="107" t="s">
        <v>38</v>
      </c>
      <c r="C83" s="107" t="s">
        <v>37</v>
      </c>
      <c r="D83" s="107"/>
      <c r="E83" s="105">
        <f>+'[1]OTCHET'!E483</f>
        <v>0</v>
      </c>
      <c r="F83" s="105">
        <f t="shared" si="14"/>
        <v>0</v>
      </c>
      <c r="G83" s="104">
        <f>+'[1]OTCHET'!G483</f>
        <v>0</v>
      </c>
      <c r="H83" s="103">
        <f>+'[1]OTCHET'!H483</f>
        <v>0</v>
      </c>
      <c r="I83" s="103">
        <f>+'[1]OTCHET'!I483</f>
        <v>0</v>
      </c>
      <c r="J83" s="102">
        <f>+'[1]OTCHET'!J483</f>
        <v>0</v>
      </c>
      <c r="K83" s="87"/>
      <c r="L83" s="87"/>
      <c r="M83" s="87"/>
      <c r="N83" s="62"/>
      <c r="O83" s="101" t="s">
        <v>37</v>
      </c>
      <c r="P83" s="70"/>
      <c r="Q83" s="40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8">
        <v>280</v>
      </c>
      <c r="B84" s="100" t="s">
        <v>36</v>
      </c>
      <c r="C84" s="99" t="s">
        <v>35</v>
      </c>
      <c r="D84" s="100"/>
      <c r="E84" s="97">
        <f>'[1]OTCHET'!E538</f>
        <v>0</v>
      </c>
      <c r="F84" s="97">
        <f t="shared" si="14"/>
        <v>0</v>
      </c>
      <c r="G84" s="96">
        <f>'[1]OTCHET'!G538</f>
        <v>0</v>
      </c>
      <c r="H84" s="95">
        <f>'[1]OTCHET'!H538</f>
        <v>0</v>
      </c>
      <c r="I84" s="95">
        <f>'[1]OTCHET'!I538</f>
        <v>0</v>
      </c>
      <c r="J84" s="94">
        <f>'[1]OTCHET'!J538</f>
        <v>0</v>
      </c>
      <c r="K84" s="87"/>
      <c r="L84" s="87"/>
      <c r="M84" s="87"/>
      <c r="N84" s="62"/>
      <c r="O84" s="93" t="s">
        <v>35</v>
      </c>
      <c r="P84" s="70"/>
      <c r="Q84" s="40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8">
        <v>285</v>
      </c>
      <c r="B85" s="92" t="s">
        <v>34</v>
      </c>
      <c r="C85" s="84" t="s">
        <v>33</v>
      </c>
      <c r="D85" s="92"/>
      <c r="E85" s="91">
        <f>'[1]OTCHET'!E539</f>
        <v>0</v>
      </c>
      <c r="F85" s="91">
        <f t="shared" si="14"/>
        <v>0</v>
      </c>
      <c r="G85" s="90">
        <f>'[1]OTCHET'!G539</f>
        <v>0</v>
      </c>
      <c r="H85" s="89">
        <f>'[1]OTCHET'!H539</f>
        <v>0</v>
      </c>
      <c r="I85" s="89">
        <f>'[1]OTCHET'!I539</f>
        <v>0</v>
      </c>
      <c r="J85" s="88">
        <f>'[1]OTCHET'!J539</f>
        <v>0</v>
      </c>
      <c r="K85" s="87"/>
      <c r="L85" s="87"/>
      <c r="M85" s="87"/>
      <c r="N85" s="62"/>
      <c r="O85" s="86" t="s">
        <v>33</v>
      </c>
      <c r="P85" s="70"/>
      <c r="Q85" s="40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8">
        <v>290</v>
      </c>
      <c r="B86" s="120" t="s">
        <v>32</v>
      </c>
      <c r="C86" s="77" t="s">
        <v>31</v>
      </c>
      <c r="D86" s="120"/>
      <c r="E86" s="119">
        <f aca="true" t="shared" si="15" ref="E86:M86">+E87+E88</f>
        <v>0</v>
      </c>
      <c r="F86" s="119">
        <f t="shared" si="15"/>
        <v>-644121</v>
      </c>
      <c r="G86" s="118">
        <f t="shared" si="15"/>
        <v>-644121</v>
      </c>
      <c r="H86" s="117">
        <f t="shared" si="15"/>
        <v>0</v>
      </c>
      <c r="I86" s="117">
        <f t="shared" si="15"/>
        <v>0</v>
      </c>
      <c r="J86" s="116">
        <f t="shared" si="15"/>
        <v>0</v>
      </c>
      <c r="K86" s="87">
        <f t="shared" si="15"/>
        <v>0</v>
      </c>
      <c r="L86" s="87">
        <f t="shared" si="15"/>
        <v>0</v>
      </c>
      <c r="M86" s="87">
        <f t="shared" si="15"/>
        <v>0</v>
      </c>
      <c r="N86" s="62"/>
      <c r="O86" s="115" t="s">
        <v>31</v>
      </c>
      <c r="P86" s="70"/>
      <c r="Q86" s="40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8">
        <v>295</v>
      </c>
      <c r="B87" s="114" t="s">
        <v>30</v>
      </c>
      <c r="C87" s="114" t="s">
        <v>29</v>
      </c>
      <c r="D87" s="113"/>
      <c r="E87" s="112">
        <f>+'[1]OTCHET'!E506+'[1]OTCHET'!E515+'[1]OTCHET'!E519+'[1]OTCHET'!E546</f>
        <v>0</v>
      </c>
      <c r="F87" s="112">
        <f aca="true" t="shared" si="16" ref="F87:F96">+G87+H87+I87+J87</f>
        <v>0</v>
      </c>
      <c r="G87" s="111">
        <f>+'[1]OTCHET'!G506+'[1]OTCHET'!G515+'[1]OTCHET'!G519+'[1]OTCHET'!G546</f>
        <v>0</v>
      </c>
      <c r="H87" s="110">
        <f>+'[1]OTCHET'!H506+'[1]OTCHET'!H515+'[1]OTCHET'!H519+'[1]OTCHET'!H546</f>
        <v>0</v>
      </c>
      <c r="I87" s="110">
        <f>+'[1]OTCHET'!I506+'[1]OTCHET'!I515+'[1]OTCHET'!I519+'[1]OTCHET'!I546</f>
        <v>0</v>
      </c>
      <c r="J87" s="109">
        <f>+'[1]OTCHET'!J506+'[1]OTCHET'!J515+'[1]OTCHET'!J519+'[1]OTCHET'!J546</f>
        <v>0</v>
      </c>
      <c r="K87" s="87"/>
      <c r="L87" s="87"/>
      <c r="M87" s="87"/>
      <c r="N87" s="62"/>
      <c r="O87" s="108" t="s">
        <v>29</v>
      </c>
      <c r="P87" s="70"/>
      <c r="Q87" s="40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8">
        <v>300</v>
      </c>
      <c r="B88" s="107" t="s">
        <v>28</v>
      </c>
      <c r="C88" s="107" t="s">
        <v>27</v>
      </c>
      <c r="D88" s="106"/>
      <c r="E88" s="105">
        <f>+'[1]OTCHET'!E524+'[1]OTCHET'!E527+'[1]OTCHET'!E547</f>
        <v>0</v>
      </c>
      <c r="F88" s="105">
        <f t="shared" si="16"/>
        <v>-644121</v>
      </c>
      <c r="G88" s="104">
        <f>+'[1]OTCHET'!G524+'[1]OTCHET'!G527+'[1]OTCHET'!G547</f>
        <v>-644121</v>
      </c>
      <c r="H88" s="103">
        <f>+'[1]OTCHET'!H524+'[1]OTCHET'!H527+'[1]OTCHET'!H547</f>
        <v>0</v>
      </c>
      <c r="I88" s="103">
        <f>+'[1]OTCHET'!I524+'[1]OTCHET'!I527+'[1]OTCHET'!I547</f>
        <v>0</v>
      </c>
      <c r="J88" s="102">
        <f>+'[1]OTCHET'!J524+'[1]OTCHET'!J527+'[1]OTCHET'!J547</f>
        <v>0</v>
      </c>
      <c r="K88" s="87"/>
      <c r="L88" s="87"/>
      <c r="M88" s="87"/>
      <c r="N88" s="62"/>
      <c r="O88" s="101" t="s">
        <v>27</v>
      </c>
      <c r="P88" s="70"/>
      <c r="Q88" s="40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8">
        <v>310</v>
      </c>
      <c r="B89" s="100" t="s">
        <v>26</v>
      </c>
      <c r="C89" s="99" t="s">
        <v>25</v>
      </c>
      <c r="D89" s="98"/>
      <c r="E89" s="97">
        <f>'[1]OTCHET'!E534</f>
        <v>0</v>
      </c>
      <c r="F89" s="97">
        <f t="shared" si="16"/>
        <v>0</v>
      </c>
      <c r="G89" s="96">
        <f>'[1]OTCHET'!G534</f>
        <v>0</v>
      </c>
      <c r="H89" s="95">
        <f>'[1]OTCHET'!H534</f>
        <v>0</v>
      </c>
      <c r="I89" s="95">
        <f>'[1]OTCHET'!I534</f>
        <v>0</v>
      </c>
      <c r="J89" s="94">
        <f>'[1]OTCHET'!J534</f>
        <v>0</v>
      </c>
      <c r="K89" s="87"/>
      <c r="L89" s="87"/>
      <c r="M89" s="87"/>
      <c r="N89" s="62"/>
      <c r="O89" s="93" t="s">
        <v>25</v>
      </c>
      <c r="P89" s="70"/>
      <c r="Q89" s="40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8">
        <v>320</v>
      </c>
      <c r="B90" s="92" t="s">
        <v>24</v>
      </c>
      <c r="C90" s="84" t="s">
        <v>23</v>
      </c>
      <c r="D90" s="92"/>
      <c r="E90" s="91">
        <f>+'[1]OTCHET'!E570+'[1]OTCHET'!E571+'[1]OTCHET'!E572+'[1]OTCHET'!E573+'[1]OTCHET'!E574+'[1]OTCHET'!E575</f>
        <v>0</v>
      </c>
      <c r="F90" s="91">
        <f t="shared" si="16"/>
        <v>0</v>
      </c>
      <c r="G90" s="90">
        <f>+'[1]OTCHET'!G570+'[1]OTCHET'!G571+'[1]OTCHET'!G572+'[1]OTCHET'!G573+'[1]OTCHET'!G574+'[1]OTCHET'!G575</f>
        <v>0</v>
      </c>
      <c r="H90" s="89">
        <f>+'[1]OTCHET'!H570+'[1]OTCHET'!H571+'[1]OTCHET'!H572+'[1]OTCHET'!H573+'[1]OTCHET'!H574+'[1]OTCHET'!H575</f>
        <v>0</v>
      </c>
      <c r="I90" s="89">
        <f>+'[1]OTCHET'!I570+'[1]OTCHET'!I571+'[1]OTCHET'!I572+'[1]OTCHET'!I573+'[1]OTCHET'!I574+'[1]OTCHET'!I575</f>
        <v>0</v>
      </c>
      <c r="J90" s="88">
        <f>+'[1]OTCHET'!J570+'[1]OTCHET'!J571+'[1]OTCHET'!J572+'[1]OTCHET'!J573+'[1]OTCHET'!J574+'[1]OTCHET'!J575</f>
        <v>0</v>
      </c>
      <c r="K90" s="87"/>
      <c r="L90" s="87"/>
      <c r="M90" s="87"/>
      <c r="N90" s="62"/>
      <c r="O90" s="86" t="s">
        <v>23</v>
      </c>
      <c r="P90" s="70"/>
      <c r="Q90" s="40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8">
        <v>330</v>
      </c>
      <c r="B91" s="85" t="s">
        <v>22</v>
      </c>
      <c r="C91" s="85" t="s">
        <v>21</v>
      </c>
      <c r="D91" s="85"/>
      <c r="E91" s="83">
        <f>+'[1]OTCHET'!E576+'[1]OTCHET'!E577+'[1]OTCHET'!E578+'[1]OTCHET'!E579+'[1]OTCHET'!E580+'[1]OTCHET'!E581+'[1]OTCHET'!E582</f>
        <v>0</v>
      </c>
      <c r="F91" s="83">
        <f t="shared" si="16"/>
        <v>0</v>
      </c>
      <c r="G91" s="82">
        <f>+'[1]OTCHET'!G576+'[1]OTCHET'!G577+'[1]OTCHET'!G578+'[1]OTCHET'!G579+'[1]OTCHET'!G580+'[1]OTCHET'!G581+'[1]OTCHET'!G582</f>
        <v>0</v>
      </c>
      <c r="H91" s="81">
        <f>+'[1]OTCHET'!H576+'[1]OTCHET'!H577+'[1]OTCHET'!H578+'[1]OTCHET'!H579+'[1]OTCHET'!H580+'[1]OTCHET'!H581+'[1]OTCHET'!H582</f>
        <v>0</v>
      </c>
      <c r="I91" s="81">
        <f>+'[1]OTCHET'!I576+'[1]OTCHET'!I577+'[1]OTCHET'!I578+'[1]OTCHET'!I579+'[1]OTCHET'!I580+'[1]OTCHET'!I581+'[1]OTCHET'!I582</f>
        <v>0</v>
      </c>
      <c r="J91" s="80">
        <f>+'[1]OTCHET'!J576+'[1]OTCHET'!J577+'[1]OTCHET'!J578+'[1]OTCHET'!J579+'[1]OTCHET'!J580+'[1]OTCHET'!J581+'[1]OTCHET'!J582</f>
        <v>0</v>
      </c>
      <c r="K91" s="72"/>
      <c r="L91" s="72"/>
      <c r="M91" s="72"/>
      <c r="N91" s="62"/>
      <c r="O91" s="79" t="s">
        <v>21</v>
      </c>
      <c r="P91" s="70"/>
      <c r="Q91" s="40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8">
        <v>335</v>
      </c>
      <c r="B92" s="84" t="s">
        <v>20</v>
      </c>
      <c r="C92" s="84" t="s">
        <v>19</v>
      </c>
      <c r="D92" s="85"/>
      <c r="E92" s="83">
        <f>+'[1]OTCHET'!E583</f>
        <v>0</v>
      </c>
      <c r="F92" s="83">
        <f t="shared" si="16"/>
        <v>0</v>
      </c>
      <c r="G92" s="82">
        <f>+'[1]OTCHET'!G583</f>
        <v>0</v>
      </c>
      <c r="H92" s="81">
        <f>+'[1]OTCHET'!H583</f>
        <v>0</v>
      </c>
      <c r="I92" s="81">
        <f>+'[1]OTCHET'!I583</f>
        <v>0</v>
      </c>
      <c r="J92" s="80">
        <f>+'[1]OTCHET'!J583</f>
        <v>0</v>
      </c>
      <c r="K92" s="72"/>
      <c r="L92" s="72"/>
      <c r="M92" s="72"/>
      <c r="N92" s="62"/>
      <c r="O92" s="79" t="s">
        <v>19</v>
      </c>
      <c r="P92" s="70"/>
      <c r="Q92" s="40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8">
        <v>340</v>
      </c>
      <c r="B93" s="84" t="s">
        <v>18</v>
      </c>
      <c r="C93" s="84" t="s">
        <v>17</v>
      </c>
      <c r="D93" s="84"/>
      <c r="E93" s="83">
        <f>+'[1]OTCHET'!E590+'[1]OTCHET'!E591</f>
        <v>0</v>
      </c>
      <c r="F93" s="83">
        <f t="shared" si="16"/>
        <v>0</v>
      </c>
      <c r="G93" s="82">
        <f>+'[1]OTCHET'!G590+'[1]OTCHET'!G591</f>
        <v>0</v>
      </c>
      <c r="H93" s="81">
        <f>+'[1]OTCHET'!H590+'[1]OTCHET'!H591</f>
        <v>0</v>
      </c>
      <c r="I93" s="81">
        <f>+'[1]OTCHET'!I590+'[1]OTCHET'!I591</f>
        <v>0</v>
      </c>
      <c r="J93" s="80">
        <f>+'[1]OTCHET'!J590+'[1]OTCHET'!J591</f>
        <v>0</v>
      </c>
      <c r="K93" s="72"/>
      <c r="L93" s="72"/>
      <c r="M93" s="72"/>
      <c r="N93" s="62"/>
      <c r="O93" s="79" t="s">
        <v>17</v>
      </c>
      <c r="P93" s="70"/>
      <c r="Q93" s="40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78">
        <v>345</v>
      </c>
      <c r="B94" s="84" t="s">
        <v>16</v>
      </c>
      <c r="C94" s="85" t="s">
        <v>15</v>
      </c>
      <c r="D94" s="84"/>
      <c r="E94" s="83">
        <f>+'[1]OTCHET'!E592+'[1]OTCHET'!E593</f>
        <v>0</v>
      </c>
      <c r="F94" s="83">
        <f t="shared" si="16"/>
        <v>0</v>
      </c>
      <c r="G94" s="82">
        <f>+'[1]OTCHET'!G592+'[1]OTCHET'!G593</f>
        <v>0</v>
      </c>
      <c r="H94" s="81">
        <f>+'[1]OTCHET'!H592+'[1]OTCHET'!H593</f>
        <v>0</v>
      </c>
      <c r="I94" s="81">
        <f>+'[1]OTCHET'!I592+'[1]OTCHET'!I593</f>
        <v>0</v>
      </c>
      <c r="J94" s="80">
        <f>+'[1]OTCHET'!J592+'[1]OTCHET'!J593</f>
        <v>0</v>
      </c>
      <c r="K94" s="72"/>
      <c r="L94" s="72"/>
      <c r="M94" s="72"/>
      <c r="N94" s="62"/>
      <c r="O94" s="79" t="s">
        <v>15</v>
      </c>
      <c r="P94" s="70"/>
      <c r="Q94" s="40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78">
        <v>350</v>
      </c>
      <c r="B95" s="77" t="s">
        <v>14</v>
      </c>
      <c r="C95" s="77" t="s">
        <v>13</v>
      </c>
      <c r="D95" s="77"/>
      <c r="E95" s="76">
        <f>'[1]OTCHET'!E594</f>
        <v>0</v>
      </c>
      <c r="F95" s="76">
        <f t="shared" si="16"/>
        <v>0</v>
      </c>
      <c r="G95" s="75">
        <f>'[1]OTCHET'!G594</f>
        <v>0</v>
      </c>
      <c r="H95" s="74">
        <f>'[1]OTCHET'!H594</f>
        <v>0</v>
      </c>
      <c r="I95" s="74">
        <f>'[1]OTCHET'!I594</f>
        <v>0</v>
      </c>
      <c r="J95" s="73">
        <f>'[1]OTCHET'!J594</f>
        <v>0</v>
      </c>
      <c r="K95" s="72"/>
      <c r="L95" s="72"/>
      <c r="M95" s="72"/>
      <c r="N95" s="62"/>
      <c r="O95" s="71" t="s">
        <v>13</v>
      </c>
      <c r="P95" s="70"/>
      <c r="Q95" s="40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69">
        <v>355</v>
      </c>
      <c r="B96" s="68" t="s">
        <v>12</v>
      </c>
      <c r="C96" s="68" t="s">
        <v>11</v>
      </c>
      <c r="D96" s="68"/>
      <c r="E96" s="67">
        <f>+'[1]OTCHET'!E597</f>
        <v>0</v>
      </c>
      <c r="F96" s="67">
        <f t="shared" si="16"/>
        <v>0</v>
      </c>
      <c r="G96" s="66">
        <f>+'[1]OTCHET'!G597</f>
        <v>0</v>
      </c>
      <c r="H96" s="65">
        <f>+'[1]OTCHET'!H597</f>
        <v>0</v>
      </c>
      <c r="I96" s="65">
        <f>+'[1]OTCHET'!I597</f>
        <v>0</v>
      </c>
      <c r="J96" s="64">
        <f>+'[1]OTCHET'!J597</f>
        <v>0</v>
      </c>
      <c r="K96" s="63"/>
      <c r="L96" s="63"/>
      <c r="M96" s="63"/>
      <c r="N96" s="62"/>
      <c r="O96" s="61" t="s">
        <v>11</v>
      </c>
      <c r="P96" s="60"/>
      <c r="Q96" s="40"/>
      <c r="R96" s="8"/>
      <c r="S96" s="8"/>
      <c r="T96" s="8"/>
      <c r="U96" s="8"/>
      <c r="V96" s="8"/>
      <c r="W96" s="8"/>
      <c r="X96" s="9"/>
      <c r="Y96" s="8"/>
      <c r="Z96" s="8"/>
    </row>
    <row r="97" spans="2:26" ht="15.75" hidden="1" thickBot="1">
      <c r="B97" s="51" t="s">
        <v>10</v>
      </c>
      <c r="C97" s="51"/>
      <c r="D97" s="51"/>
      <c r="E97" s="58"/>
      <c r="F97" s="58"/>
      <c r="G97" s="58"/>
      <c r="H97" s="58"/>
      <c r="I97" s="58"/>
      <c r="J97" s="58"/>
      <c r="K97" s="59"/>
      <c r="L97" s="59"/>
      <c r="M97" s="59"/>
      <c r="N97" s="55"/>
      <c r="O97" s="51"/>
      <c r="P97" s="54"/>
      <c r="Q97" s="40"/>
      <c r="R97" s="8"/>
      <c r="S97" s="8"/>
      <c r="T97" s="8"/>
      <c r="U97" s="8"/>
      <c r="V97" s="8"/>
      <c r="W97" s="8"/>
      <c r="X97" s="9"/>
      <c r="Y97" s="8"/>
      <c r="Z97" s="8"/>
    </row>
    <row r="98" spans="2:26" ht="15.75" hidden="1" thickBot="1">
      <c r="B98" s="51" t="s">
        <v>9</v>
      </c>
      <c r="C98" s="51"/>
      <c r="D98" s="51"/>
      <c r="E98" s="58"/>
      <c r="F98" s="58"/>
      <c r="G98" s="58"/>
      <c r="H98" s="58"/>
      <c r="I98" s="58"/>
      <c r="J98" s="58"/>
      <c r="K98" s="59"/>
      <c r="L98" s="59"/>
      <c r="M98" s="59"/>
      <c r="N98" s="55"/>
      <c r="O98" s="51"/>
      <c r="P98" s="54"/>
      <c r="Q98" s="40"/>
      <c r="R98" s="8"/>
      <c r="S98" s="8"/>
      <c r="T98" s="8"/>
      <c r="U98" s="8"/>
      <c r="V98" s="8"/>
      <c r="W98" s="8"/>
      <c r="X98" s="9"/>
      <c r="Y98" s="8"/>
      <c r="Z98" s="8"/>
    </row>
    <row r="99" spans="2:26" ht="15.75" hidden="1" thickBot="1">
      <c r="B99" s="51" t="s">
        <v>7</v>
      </c>
      <c r="C99" s="51"/>
      <c r="D99" s="51"/>
      <c r="E99" s="58"/>
      <c r="F99" s="58"/>
      <c r="G99" s="58"/>
      <c r="H99" s="58"/>
      <c r="I99" s="58"/>
      <c r="J99" s="57"/>
      <c r="K99" s="56"/>
      <c r="L99" s="56"/>
      <c r="M99" s="56"/>
      <c r="N99" s="55"/>
      <c r="O99" s="51"/>
      <c r="P99" s="54"/>
      <c r="Q99" s="40"/>
      <c r="R99" s="8"/>
      <c r="S99" s="8"/>
      <c r="T99" s="8"/>
      <c r="U99" s="8"/>
      <c r="V99" s="8"/>
      <c r="W99" s="8"/>
      <c r="X99" s="9"/>
      <c r="Y99" s="8"/>
      <c r="Z99" s="8"/>
    </row>
    <row r="100" spans="2:26" ht="15.75" hidden="1" thickBot="1">
      <c r="B100" s="45" t="s">
        <v>6</v>
      </c>
      <c r="C100" s="53"/>
      <c r="D100" s="53"/>
      <c r="E100" s="58"/>
      <c r="F100" s="58"/>
      <c r="G100" s="58"/>
      <c r="H100" s="58"/>
      <c r="I100" s="58"/>
      <c r="J100" s="57"/>
      <c r="K100" s="56"/>
      <c r="L100" s="56"/>
      <c r="M100" s="56"/>
      <c r="N100" s="55"/>
      <c r="O100" s="53"/>
      <c r="P100" s="54"/>
      <c r="Q100" s="40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5.75" hidden="1" thickBot="1">
      <c r="B101" s="45"/>
      <c r="C101" s="45"/>
      <c r="D101" s="45"/>
      <c r="E101" s="48"/>
      <c r="F101" s="48"/>
      <c r="G101" s="48"/>
      <c r="H101" s="48"/>
      <c r="I101" s="48"/>
      <c r="J101" s="48"/>
      <c r="K101" s="47"/>
      <c r="L101" s="47"/>
      <c r="M101" s="47"/>
      <c r="N101" s="52"/>
      <c r="O101" s="45"/>
      <c r="P101" s="11"/>
      <c r="Q101" s="40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5.75" hidden="1" thickBot="1">
      <c r="B102" s="53" t="s">
        <v>8</v>
      </c>
      <c r="C102" s="53"/>
      <c r="D102" s="53"/>
      <c r="E102" s="48"/>
      <c r="F102" s="48"/>
      <c r="G102" s="48"/>
      <c r="H102" s="48"/>
      <c r="I102" s="48"/>
      <c r="J102" s="48"/>
      <c r="K102" s="46"/>
      <c r="L102" s="46"/>
      <c r="M102" s="46"/>
      <c r="N102" s="52"/>
      <c r="O102" s="53"/>
      <c r="P102" s="11"/>
      <c r="Q102" s="40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5.75" hidden="1" thickBot="1">
      <c r="B103" s="51" t="s">
        <v>7</v>
      </c>
      <c r="C103" s="51"/>
      <c r="D103" s="51"/>
      <c r="E103" s="48"/>
      <c r="F103" s="49"/>
      <c r="G103" s="49"/>
      <c r="H103" s="49"/>
      <c r="I103" s="48"/>
      <c r="J103" s="48"/>
      <c r="K103" s="47"/>
      <c r="L103" s="47"/>
      <c r="M103" s="47"/>
      <c r="N103" s="52"/>
      <c r="O103" s="51"/>
      <c r="P103" s="11"/>
      <c r="Q103" s="40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5.75" hidden="1" thickBot="1">
      <c r="B104" s="50" t="s">
        <v>6</v>
      </c>
      <c r="C104" s="45"/>
      <c r="D104" s="45"/>
      <c r="E104" s="48"/>
      <c r="F104" s="49"/>
      <c r="G104" s="49"/>
      <c r="H104" s="49"/>
      <c r="I104" s="48"/>
      <c r="J104" s="48"/>
      <c r="K104" s="47"/>
      <c r="L104" s="47"/>
      <c r="M104" s="46"/>
      <c r="N104" s="13"/>
      <c r="O104" s="45"/>
      <c r="P104" s="11"/>
      <c r="Q104" s="4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4">
        <f>+IF(+SUM(E$65:J$65)=0,0,"Контрола: дефицит/излишък = финансиране с обратен знак (V. + VІ. = 0)")</f>
        <v>0</v>
      </c>
      <c r="C105" s="43"/>
      <c r="D105" s="43"/>
      <c r="E105" s="42">
        <f aca="true" t="shared" si="17" ref="E105:J105">+E$64+E$66</f>
        <v>0</v>
      </c>
      <c r="F105" s="42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14"/>
      <c r="L105" s="14"/>
      <c r="M105" s="14"/>
      <c r="N105" s="13"/>
      <c r="O105" s="22"/>
      <c r="P105" s="11"/>
      <c r="Q105" s="4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2"/>
      <c r="C106" s="22"/>
      <c r="D106" s="22"/>
      <c r="E106" s="39"/>
      <c r="F106" s="38"/>
      <c r="G106" s="37"/>
      <c r="H106" s="15"/>
      <c r="I106" s="15"/>
      <c r="K106" s="14"/>
      <c r="L106" s="14"/>
      <c r="M106" s="14"/>
      <c r="N106" s="13"/>
      <c r="O106" s="22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6" t="str">
        <f>+'[1]OTCHET'!H608</f>
        <v>iva=nacheva@riew-pleven.eu</v>
      </c>
      <c r="C107" s="22"/>
      <c r="D107" s="22"/>
      <c r="E107" s="35"/>
      <c r="F107" s="34"/>
      <c r="G107" s="33">
        <f>+'[1]OTCHET'!E608</f>
        <v>64800690</v>
      </c>
      <c r="H107" s="33">
        <f>+'[1]OTCHET'!F608</f>
        <v>0</v>
      </c>
      <c r="I107" s="24"/>
      <c r="J107" s="32">
        <f>+'[1]OTCHET'!B608</f>
        <v>45419</v>
      </c>
      <c r="K107" s="14"/>
      <c r="L107" s="14"/>
      <c r="M107" s="14"/>
      <c r="N107" s="13"/>
      <c r="O107" s="22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1" t="s">
        <v>5</v>
      </c>
      <c r="C108" s="30"/>
      <c r="D108" s="30"/>
      <c r="E108" s="29"/>
      <c r="F108" s="29"/>
      <c r="G108" s="452" t="s">
        <v>4</v>
      </c>
      <c r="H108" s="452"/>
      <c r="I108" s="28"/>
      <c r="J108" s="27" t="s">
        <v>3</v>
      </c>
      <c r="K108" s="14"/>
      <c r="L108" s="14"/>
      <c r="M108" s="14"/>
      <c r="N108" s="13"/>
      <c r="O108" s="22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6" t="s">
        <v>2</v>
      </c>
      <c r="C109" s="4"/>
      <c r="D109" s="4"/>
      <c r="E109" s="25"/>
      <c r="F109" s="21"/>
      <c r="G109" s="15"/>
      <c r="H109" s="15"/>
      <c r="I109" s="15"/>
      <c r="J109" s="15"/>
      <c r="K109" s="14"/>
      <c r="L109" s="14"/>
      <c r="M109" s="14"/>
      <c r="N109" s="13"/>
      <c r="O109" s="22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4"/>
      <c r="C110" s="23"/>
      <c r="D110" s="22"/>
      <c r="E110" s="451" t="str">
        <f>+'[1]OTCHET'!D606</f>
        <v>ИВА НАЧЕВА</v>
      </c>
      <c r="F110" s="451"/>
      <c r="G110" s="15"/>
      <c r="H110" s="15"/>
      <c r="I110" s="15"/>
      <c r="J110" s="15"/>
      <c r="K110" s="14"/>
      <c r="L110" s="14"/>
      <c r="M110" s="14"/>
      <c r="N110" s="13"/>
      <c r="O110" s="22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5"/>
      <c r="F111" s="15"/>
      <c r="G111" s="15"/>
      <c r="H111" s="15"/>
      <c r="I111" s="15"/>
      <c r="J111" s="15"/>
      <c r="K111" s="14"/>
      <c r="L111" s="14"/>
      <c r="M111" s="14"/>
      <c r="N111" s="13"/>
      <c r="O111" s="23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5:26" ht="15.75" customHeight="1">
      <c r="E112" s="15"/>
      <c r="F112" s="15"/>
      <c r="G112" s="15"/>
      <c r="H112" s="15"/>
      <c r="I112" s="15"/>
      <c r="J112" s="15"/>
      <c r="K112" s="14"/>
      <c r="L112" s="14"/>
      <c r="M112" s="14"/>
      <c r="N112" s="13"/>
      <c r="O112" s="2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2:26" ht="15">
      <c r="B113" s="20" t="s">
        <v>1</v>
      </c>
      <c r="C113" s="22"/>
      <c r="D113" s="22"/>
      <c r="E113" s="21"/>
      <c r="F113" s="21"/>
      <c r="G113" s="15"/>
      <c r="H113" s="20" t="s">
        <v>0</v>
      </c>
      <c r="I113" s="19"/>
      <c r="J113" s="18"/>
      <c r="K113" s="14"/>
      <c r="L113" s="14"/>
      <c r="M113" s="14"/>
      <c r="N113" s="13"/>
      <c r="O113" s="17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5:26" ht="18" customHeight="1">
      <c r="E114" s="451" t="str">
        <f>+'[1]OTCHET'!G603</f>
        <v>ИВА НАЧЕВА</v>
      </c>
      <c r="F114" s="451"/>
      <c r="G114" s="16"/>
      <c r="H114" s="15"/>
      <c r="I114" s="451" t="str">
        <f>+'[1]OTCHET'!G606</f>
        <v>ИНЖ. ЗОРНИЦА ЙОТКОВА</v>
      </c>
      <c r="J114" s="451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17" ht="12.75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 ht="12.75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 ht="12.75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ht="12.75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ht="12.75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ht="12.75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ht="12.75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ht="12.75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ht="12.75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ht="12.75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ht="12.75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ht="12.75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ht="12.75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ht="12.75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ht="12.75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ht="12.75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ht="12.75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ht="12.75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ht="12.75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ht="12.75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ht="12.75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ht="12.75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ht="12.75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ht="12.75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ht="12.75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ht="12.75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ht="12.75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ht="12.75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ht="12.75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ht="12.75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ht="12.75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ht="12.75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ht="12.75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ht="12.75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ht="12.75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ht="12.75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ht="12.75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ht="12.75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ht="12.75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ht="12.75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ht="12.75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ht="12.75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ht="12.75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ht="12.75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ht="12.75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ht="12.75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ht="12.75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ht="12.75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ht="12.75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ht="12.75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ht="12.75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ht="12.75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ht="12.75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ht="12.75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ht="12.75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ht="12.75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ht="12.75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ht="12.75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ht="12.75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ht="12.75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ht="12.75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ht="12.75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ht="12.75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ht="12.75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ht="12.75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ht="12.75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ht="12.75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ht="12.75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ht="12.75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ht="12.75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ht="12.75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ht="12.75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ht="12.75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ht="12.75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ht="12.75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ht="12.75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ht="12.75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ht="12.75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ht="12.75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ht="12.75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ht="12.75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ht="12.75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ht="12.75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ht="12.75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ht="12.75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ht="12.75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ht="12.75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ht="12.75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ht="12.75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ht="12.75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ht="12.75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ht="12.75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ht="12.75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ht="12.75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ht="12.75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ht="12.75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ht="12.75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ht="12.75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ht="12.75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ht="12.75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ht="12.75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ht="12.75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ht="12.75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ht="12.75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ht="12.75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ht="12.75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ht="12.75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ht="12.75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 ht="12.75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 ht="12.75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2024-05-13T23:12:01Z</dcterms:created>
  <dcterms:modified xsi:type="dcterms:W3CDTF">2024-06-03T17:23:34Z</dcterms:modified>
  <cp:category/>
  <cp:version/>
  <cp:contentType/>
  <cp:contentStatus/>
</cp:coreProperties>
</file>